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Prj\Blb\Z\ZEDERPROD\§28PfandBG\2022\20220331\"/>
    </mc:Choice>
  </mc:AlternateContent>
  <bookViews>
    <workbookView xWindow="0" yWindow="0" windowWidth="16380" windowHeight="8190" tabRatio="500" activeTab="3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F12" i="14"/>
  <c r="F11" i="14"/>
  <c r="F10" i="14"/>
  <c r="I9" i="14"/>
  <c r="C89" i="12" s="1"/>
  <c r="F9" i="14"/>
  <c r="F7" i="14"/>
  <c r="F8" i="14" s="1"/>
  <c r="F5" i="14"/>
  <c r="D84" i="12"/>
  <c r="D79" i="12"/>
  <c r="D77" i="12"/>
  <c r="D76" i="12"/>
  <c r="D68" i="12"/>
  <c r="D60" i="12"/>
  <c r="D55" i="12"/>
  <c r="D52" i="12"/>
  <c r="D44" i="12"/>
  <c r="D37" i="12"/>
  <c r="D36" i="12"/>
  <c r="D28" i="12"/>
  <c r="D20" i="12"/>
  <c r="D15" i="12"/>
  <c r="D14" i="12"/>
  <c r="D88" i="12" s="1"/>
  <c r="D13" i="12"/>
  <c r="D71" i="12" s="1"/>
  <c r="I12" i="12"/>
  <c r="E12" i="12"/>
  <c r="F12" i="12" s="1"/>
  <c r="D12" i="12"/>
  <c r="C89" i="11"/>
  <c r="D88" i="11"/>
  <c r="D83" i="11"/>
  <c r="D82" i="11"/>
  <c r="D81" i="11"/>
  <c r="D80" i="11"/>
  <c r="D75" i="11"/>
  <c r="D74" i="11"/>
  <c r="D73" i="11"/>
  <c r="D72" i="11"/>
  <c r="D67" i="11"/>
  <c r="D66" i="11"/>
  <c r="D65" i="11"/>
  <c r="D64" i="11"/>
  <c r="D59" i="11"/>
  <c r="D58" i="11"/>
  <c r="D57" i="11"/>
  <c r="D56" i="11"/>
  <c r="D51" i="11"/>
  <c r="D50" i="11"/>
  <c r="D49" i="11"/>
  <c r="D48" i="11"/>
  <c r="D43" i="11"/>
  <c r="D42" i="11"/>
  <c r="D41" i="11"/>
  <c r="D40" i="11"/>
  <c r="D35" i="11"/>
  <c r="D34" i="11"/>
  <c r="D33" i="11"/>
  <c r="D32" i="11"/>
  <c r="D27" i="11"/>
  <c r="D26" i="11"/>
  <c r="D25" i="11"/>
  <c r="D24" i="11"/>
  <c r="D19" i="11"/>
  <c r="D18" i="11"/>
  <c r="D17" i="11"/>
  <c r="D16" i="11"/>
  <c r="D14" i="11"/>
  <c r="D84" i="11" s="1"/>
  <c r="D13" i="11"/>
  <c r="D85" i="11" s="1"/>
  <c r="E12" i="11"/>
  <c r="D12" i="11"/>
  <c r="C89" i="10"/>
  <c r="D84" i="10"/>
  <c r="D76" i="10"/>
  <c r="D68" i="10"/>
  <c r="D60" i="10"/>
  <c r="D52" i="10"/>
  <c r="D44" i="10"/>
  <c r="D36" i="10"/>
  <c r="D28" i="10"/>
  <c r="D20" i="10"/>
  <c r="D14" i="10"/>
  <c r="D88" i="10" s="1"/>
  <c r="D13" i="10"/>
  <c r="E12" i="10"/>
  <c r="D12" i="10"/>
  <c r="C89" i="9"/>
  <c r="D88" i="9"/>
  <c r="D87" i="9"/>
  <c r="D84" i="9"/>
  <c r="D82" i="9"/>
  <c r="D81" i="9"/>
  <c r="D80" i="9"/>
  <c r="D79" i="9"/>
  <c r="D76" i="9"/>
  <c r="D74" i="9"/>
  <c r="D73" i="9"/>
  <c r="D72" i="9"/>
  <c r="D71" i="9"/>
  <c r="D68" i="9"/>
  <c r="D66" i="9"/>
  <c r="D65" i="9"/>
  <c r="D64" i="9"/>
  <c r="D63" i="9"/>
  <c r="D60" i="9"/>
  <c r="D58" i="9"/>
  <c r="D57" i="9"/>
  <c r="D56" i="9"/>
  <c r="D55" i="9"/>
  <c r="D52" i="9"/>
  <c r="D50" i="9"/>
  <c r="D49" i="9"/>
  <c r="D48" i="9"/>
  <c r="D47" i="9"/>
  <c r="D44" i="9"/>
  <c r="D42" i="9"/>
  <c r="D41" i="9"/>
  <c r="D40" i="9"/>
  <c r="D39" i="9"/>
  <c r="D36" i="9"/>
  <c r="D34" i="9"/>
  <c r="D33" i="9"/>
  <c r="D32" i="9"/>
  <c r="D31" i="9"/>
  <c r="D28" i="9"/>
  <c r="D26" i="9"/>
  <c r="D25" i="9"/>
  <c r="D24" i="9"/>
  <c r="D23" i="9"/>
  <c r="D20" i="9"/>
  <c r="D18" i="9"/>
  <c r="D17" i="9"/>
  <c r="D16" i="9"/>
  <c r="D15" i="9"/>
  <c r="D14" i="9"/>
  <c r="D86" i="9" s="1"/>
  <c r="D13" i="9"/>
  <c r="D83" i="9" s="1"/>
  <c r="I12" i="9"/>
  <c r="G12" i="9"/>
  <c r="E12" i="9"/>
  <c r="H12" i="9" s="1"/>
  <c r="D12" i="9"/>
  <c r="C435" i="8"/>
  <c r="D430" i="8"/>
  <c r="D429" i="8"/>
  <c r="D420" i="8"/>
  <c r="D418" i="8"/>
  <c r="D409" i="8"/>
  <c r="D407" i="8"/>
  <c r="D398" i="8"/>
  <c r="D397" i="8"/>
  <c r="D388" i="8"/>
  <c r="D386" i="8"/>
  <c r="D377" i="8"/>
  <c r="D375" i="8"/>
  <c r="D366" i="8"/>
  <c r="D365" i="8"/>
  <c r="D356" i="8"/>
  <c r="D354" i="8"/>
  <c r="D345" i="8"/>
  <c r="D343" i="8"/>
  <c r="D334" i="8"/>
  <c r="D333" i="8"/>
  <c r="D324" i="8"/>
  <c r="D322" i="8"/>
  <c r="D313" i="8"/>
  <c r="D311" i="8"/>
  <c r="D302" i="8"/>
  <c r="D301" i="8"/>
  <c r="D292" i="8"/>
  <c r="D290" i="8"/>
  <c r="D281" i="8"/>
  <c r="D279" i="8"/>
  <c r="D270" i="8"/>
  <c r="D269" i="8"/>
  <c r="D260" i="8"/>
  <c r="D258" i="8"/>
  <c r="D249" i="8"/>
  <c r="D247" i="8"/>
  <c r="D238" i="8"/>
  <c r="D237" i="8"/>
  <c r="D228" i="8"/>
  <c r="D226" i="8"/>
  <c r="D217" i="8"/>
  <c r="D215" i="8"/>
  <c r="D206" i="8"/>
  <c r="D205" i="8"/>
  <c r="D196" i="8"/>
  <c r="D194" i="8"/>
  <c r="D185" i="8"/>
  <c r="D183" i="8"/>
  <c r="D174" i="8"/>
  <c r="D173" i="8"/>
  <c r="D170" i="8"/>
  <c r="D164" i="8"/>
  <c r="D162" i="8"/>
  <c r="D153" i="8"/>
  <c r="D151" i="8"/>
  <c r="D142" i="8"/>
  <c r="D141" i="8"/>
  <c r="D138" i="8"/>
  <c r="D132" i="8"/>
  <c r="D130" i="8"/>
  <c r="D121" i="8"/>
  <c r="D119" i="8"/>
  <c r="D110" i="8"/>
  <c r="D109" i="8"/>
  <c r="D106" i="8"/>
  <c r="D100" i="8"/>
  <c r="D98" i="8"/>
  <c r="D89" i="8"/>
  <c r="D87" i="8"/>
  <c r="D80" i="8"/>
  <c r="D79" i="8"/>
  <c r="D72" i="8"/>
  <c r="D71" i="8"/>
  <c r="D64" i="8"/>
  <c r="D63" i="8"/>
  <c r="D56" i="8"/>
  <c r="D55" i="8"/>
  <c r="D48" i="8"/>
  <c r="D47" i="8"/>
  <c r="D40" i="8"/>
  <c r="D39" i="8"/>
  <c r="D34" i="8"/>
  <c r="D32" i="8"/>
  <c r="D31" i="8"/>
  <c r="D26" i="8"/>
  <c r="D24" i="8"/>
  <c r="D23" i="8"/>
  <c r="D18" i="8"/>
  <c r="D16" i="8"/>
  <c r="D15" i="8"/>
  <c r="D13" i="8"/>
  <c r="D425" i="8" s="1"/>
  <c r="D12" i="8"/>
  <c r="F11" i="8"/>
  <c r="E11" i="8"/>
  <c r="G11" i="8" s="1"/>
  <c r="D11" i="8"/>
  <c r="C435" i="7"/>
  <c r="E433" i="7"/>
  <c r="E432" i="7"/>
  <c r="E431" i="7"/>
  <c r="E430" i="7"/>
  <c r="E429" i="7"/>
  <c r="E428" i="7"/>
  <c r="E427" i="7"/>
  <c r="D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D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D307" i="7"/>
  <c r="E306" i="7"/>
  <c r="E305" i="7"/>
  <c r="E304" i="7"/>
  <c r="D304" i="7"/>
  <c r="E303" i="7"/>
  <c r="E302" i="7"/>
  <c r="D302" i="7"/>
  <c r="E301" i="7"/>
  <c r="E300" i="7"/>
  <c r="E299" i="7"/>
  <c r="E298" i="7"/>
  <c r="D298" i="7"/>
  <c r="E297" i="7"/>
  <c r="E296" i="7"/>
  <c r="E295" i="7"/>
  <c r="E294" i="7"/>
  <c r="E293" i="7"/>
  <c r="E292" i="7"/>
  <c r="E291" i="7"/>
  <c r="E290" i="7"/>
  <c r="D290" i="7"/>
  <c r="E289" i="7"/>
  <c r="E288" i="7"/>
  <c r="E287" i="7"/>
  <c r="E286" i="7"/>
  <c r="D286" i="7"/>
  <c r="E285" i="7"/>
  <c r="E284" i="7"/>
  <c r="E283" i="7"/>
  <c r="E282" i="7"/>
  <c r="D282" i="7"/>
  <c r="E281" i="7"/>
  <c r="E280" i="7"/>
  <c r="E279" i="7"/>
  <c r="E278" i="7"/>
  <c r="D278" i="7"/>
  <c r="E277" i="7"/>
  <c r="E276" i="7"/>
  <c r="E275" i="7"/>
  <c r="E274" i="7"/>
  <c r="D274" i="7"/>
  <c r="E273" i="7"/>
  <c r="E272" i="7"/>
  <c r="E271" i="7"/>
  <c r="E270" i="7"/>
  <c r="D270" i="7"/>
  <c r="E269" i="7"/>
  <c r="E268" i="7"/>
  <c r="E267" i="7"/>
  <c r="E266" i="7"/>
  <c r="D266" i="7"/>
  <c r="E265" i="7"/>
  <c r="E264" i="7"/>
  <c r="E263" i="7"/>
  <c r="E262" i="7"/>
  <c r="D262" i="7"/>
  <c r="E261" i="7"/>
  <c r="E260" i="7"/>
  <c r="E259" i="7"/>
  <c r="E258" i="7"/>
  <c r="D258" i="7"/>
  <c r="E257" i="7"/>
  <c r="E256" i="7"/>
  <c r="E255" i="7"/>
  <c r="E254" i="7"/>
  <c r="D254" i="7"/>
  <c r="E253" i="7"/>
  <c r="E252" i="7"/>
  <c r="E251" i="7"/>
  <c r="E250" i="7"/>
  <c r="D250" i="7"/>
  <c r="E249" i="7"/>
  <c r="E248" i="7"/>
  <c r="E247" i="7"/>
  <c r="E246" i="7"/>
  <c r="D246" i="7"/>
  <c r="E245" i="7"/>
  <c r="E244" i="7"/>
  <c r="E243" i="7"/>
  <c r="E242" i="7"/>
  <c r="D242" i="7"/>
  <c r="E241" i="7"/>
  <c r="E240" i="7"/>
  <c r="E239" i="7"/>
  <c r="E238" i="7"/>
  <c r="D238" i="7"/>
  <c r="E237" i="7"/>
  <c r="E236" i="7"/>
  <c r="E235" i="7"/>
  <c r="E234" i="7"/>
  <c r="D234" i="7"/>
  <c r="E233" i="7"/>
  <c r="E232" i="7"/>
  <c r="E231" i="7"/>
  <c r="E230" i="7"/>
  <c r="D230" i="7"/>
  <c r="E229" i="7"/>
  <c r="E228" i="7"/>
  <c r="E227" i="7"/>
  <c r="E226" i="7"/>
  <c r="D226" i="7"/>
  <c r="E225" i="7"/>
  <c r="E224" i="7"/>
  <c r="E223" i="7"/>
  <c r="E222" i="7"/>
  <c r="D222" i="7"/>
  <c r="E221" i="7"/>
  <c r="E220" i="7"/>
  <c r="E219" i="7"/>
  <c r="E218" i="7"/>
  <c r="D218" i="7"/>
  <c r="E217" i="7"/>
  <c r="E216" i="7"/>
  <c r="E215" i="7"/>
  <c r="E214" i="7"/>
  <c r="D214" i="7"/>
  <c r="E213" i="7"/>
  <c r="E212" i="7"/>
  <c r="E211" i="7"/>
  <c r="E210" i="7"/>
  <c r="D210" i="7"/>
  <c r="E209" i="7"/>
  <c r="E208" i="7"/>
  <c r="E207" i="7"/>
  <c r="E206" i="7"/>
  <c r="D206" i="7"/>
  <c r="E205" i="7"/>
  <c r="E204" i="7"/>
  <c r="E203" i="7"/>
  <c r="E202" i="7"/>
  <c r="D202" i="7"/>
  <c r="E201" i="7"/>
  <c r="E200" i="7"/>
  <c r="E199" i="7"/>
  <c r="E198" i="7"/>
  <c r="D198" i="7"/>
  <c r="E197" i="7"/>
  <c r="E196" i="7"/>
  <c r="E195" i="7"/>
  <c r="E194" i="7"/>
  <c r="D194" i="7"/>
  <c r="E193" i="7"/>
  <c r="E192" i="7"/>
  <c r="E191" i="7"/>
  <c r="E190" i="7"/>
  <c r="D190" i="7"/>
  <c r="E189" i="7"/>
  <c r="E188" i="7"/>
  <c r="E187" i="7"/>
  <c r="E186" i="7"/>
  <c r="D186" i="7"/>
  <c r="E185" i="7"/>
  <c r="E184" i="7"/>
  <c r="E183" i="7"/>
  <c r="E182" i="7"/>
  <c r="D182" i="7"/>
  <c r="E181" i="7"/>
  <c r="E180" i="7"/>
  <c r="E179" i="7"/>
  <c r="E178" i="7"/>
  <c r="D178" i="7"/>
  <c r="E177" i="7"/>
  <c r="E176" i="7"/>
  <c r="E175" i="7"/>
  <c r="E174" i="7"/>
  <c r="D174" i="7"/>
  <c r="E173" i="7"/>
  <c r="E172" i="7"/>
  <c r="E171" i="7"/>
  <c r="E170" i="7"/>
  <c r="D170" i="7"/>
  <c r="E169" i="7"/>
  <c r="E168" i="7"/>
  <c r="E167" i="7"/>
  <c r="E166" i="7"/>
  <c r="D166" i="7"/>
  <c r="E165" i="7"/>
  <c r="E164" i="7"/>
  <c r="E163" i="7"/>
  <c r="E162" i="7"/>
  <c r="D162" i="7"/>
  <c r="E161" i="7"/>
  <c r="E160" i="7"/>
  <c r="E159" i="7"/>
  <c r="E158" i="7"/>
  <c r="D158" i="7"/>
  <c r="E157" i="7"/>
  <c r="E156" i="7"/>
  <c r="E155" i="7"/>
  <c r="E154" i="7"/>
  <c r="D154" i="7"/>
  <c r="E153" i="7"/>
  <c r="E152" i="7"/>
  <c r="E151" i="7"/>
  <c r="E150" i="7"/>
  <c r="D150" i="7"/>
  <c r="E149" i="7"/>
  <c r="E148" i="7"/>
  <c r="E147" i="7"/>
  <c r="E146" i="7"/>
  <c r="D146" i="7"/>
  <c r="E145" i="7"/>
  <c r="E144" i="7"/>
  <c r="E143" i="7"/>
  <c r="E142" i="7"/>
  <c r="D142" i="7"/>
  <c r="E141" i="7"/>
  <c r="E140" i="7"/>
  <c r="E139" i="7"/>
  <c r="E138" i="7"/>
  <c r="D138" i="7"/>
  <c r="E137" i="7"/>
  <c r="E136" i="7"/>
  <c r="E135" i="7"/>
  <c r="E134" i="7"/>
  <c r="D134" i="7"/>
  <c r="E133" i="7"/>
  <c r="E132" i="7"/>
  <c r="E131" i="7"/>
  <c r="E130" i="7"/>
  <c r="D130" i="7"/>
  <c r="E129" i="7"/>
  <c r="E128" i="7"/>
  <c r="E127" i="7"/>
  <c r="E126" i="7"/>
  <c r="D126" i="7"/>
  <c r="E125" i="7"/>
  <c r="E124" i="7"/>
  <c r="E123" i="7"/>
  <c r="E122" i="7"/>
  <c r="D122" i="7"/>
  <c r="E121" i="7"/>
  <c r="E120" i="7"/>
  <c r="E119" i="7"/>
  <c r="E118" i="7"/>
  <c r="D118" i="7"/>
  <c r="E117" i="7"/>
  <c r="E116" i="7"/>
  <c r="E115" i="7"/>
  <c r="E114" i="7"/>
  <c r="D114" i="7"/>
  <c r="E113" i="7"/>
  <c r="E112" i="7"/>
  <c r="E111" i="7"/>
  <c r="E110" i="7"/>
  <c r="D110" i="7"/>
  <c r="E109" i="7"/>
  <c r="E108" i="7"/>
  <c r="E107" i="7"/>
  <c r="E106" i="7"/>
  <c r="D106" i="7"/>
  <c r="E105" i="7"/>
  <c r="E104" i="7"/>
  <c r="E103" i="7"/>
  <c r="E102" i="7"/>
  <c r="D102" i="7"/>
  <c r="E101" i="7"/>
  <c r="E100" i="7"/>
  <c r="E99" i="7"/>
  <c r="E98" i="7"/>
  <c r="D98" i="7"/>
  <c r="E97" i="7"/>
  <c r="E96" i="7"/>
  <c r="E95" i="7"/>
  <c r="E94" i="7"/>
  <c r="D94" i="7"/>
  <c r="E93" i="7"/>
  <c r="E92" i="7"/>
  <c r="E91" i="7"/>
  <c r="E90" i="7"/>
  <c r="D90" i="7"/>
  <c r="E89" i="7"/>
  <c r="E88" i="7"/>
  <c r="E87" i="7"/>
  <c r="E86" i="7"/>
  <c r="D86" i="7"/>
  <c r="E85" i="7"/>
  <c r="E84" i="7"/>
  <c r="E83" i="7"/>
  <c r="E82" i="7"/>
  <c r="D82" i="7"/>
  <c r="E81" i="7"/>
  <c r="E80" i="7"/>
  <c r="E79" i="7"/>
  <c r="E78" i="7"/>
  <c r="D78" i="7"/>
  <c r="E77" i="7"/>
  <c r="E76" i="7"/>
  <c r="E75" i="7"/>
  <c r="E74" i="7"/>
  <c r="D74" i="7"/>
  <c r="E73" i="7"/>
  <c r="E72" i="7"/>
  <c r="E71" i="7"/>
  <c r="E70" i="7"/>
  <c r="D70" i="7"/>
  <c r="E69" i="7"/>
  <c r="E68" i="7"/>
  <c r="E67" i="7"/>
  <c r="E66" i="7"/>
  <c r="D66" i="7"/>
  <c r="E65" i="7"/>
  <c r="E64" i="7"/>
  <c r="E63" i="7"/>
  <c r="E62" i="7"/>
  <c r="D62" i="7"/>
  <c r="E61" i="7"/>
  <c r="E60" i="7"/>
  <c r="E59" i="7"/>
  <c r="E58" i="7"/>
  <c r="D58" i="7"/>
  <c r="E57" i="7"/>
  <c r="E56" i="7"/>
  <c r="E55" i="7"/>
  <c r="E54" i="7"/>
  <c r="D54" i="7"/>
  <c r="E53" i="7"/>
  <c r="E52" i="7"/>
  <c r="E51" i="7"/>
  <c r="E50" i="7"/>
  <c r="D50" i="7"/>
  <c r="E49" i="7"/>
  <c r="E48" i="7"/>
  <c r="E47" i="7"/>
  <c r="E46" i="7"/>
  <c r="D46" i="7"/>
  <c r="E45" i="7"/>
  <c r="E44" i="7"/>
  <c r="E43" i="7"/>
  <c r="E42" i="7"/>
  <c r="D42" i="7"/>
  <c r="E41" i="7"/>
  <c r="E40" i="7"/>
  <c r="E39" i="7"/>
  <c r="E38" i="7"/>
  <c r="D38" i="7"/>
  <c r="E37" i="7"/>
  <c r="E36" i="7"/>
  <c r="E35" i="7"/>
  <c r="E34" i="7"/>
  <c r="D34" i="7"/>
  <c r="E33" i="7"/>
  <c r="E32" i="7"/>
  <c r="E31" i="7"/>
  <c r="E30" i="7"/>
  <c r="D30" i="7"/>
  <c r="E29" i="7"/>
  <c r="E28" i="7"/>
  <c r="E27" i="7"/>
  <c r="E26" i="7"/>
  <c r="D26" i="7"/>
  <c r="E25" i="7"/>
  <c r="E24" i="7"/>
  <c r="E23" i="7"/>
  <c r="E22" i="7"/>
  <c r="D22" i="7"/>
  <c r="E21" i="7"/>
  <c r="E20" i="7"/>
  <c r="E19" i="7"/>
  <c r="E18" i="7"/>
  <c r="D18" i="7"/>
  <c r="E17" i="7"/>
  <c r="E16" i="7"/>
  <c r="E15" i="7"/>
  <c r="E14" i="7"/>
  <c r="D14" i="7"/>
  <c r="E13" i="7"/>
  <c r="D13" i="7"/>
  <c r="D391" i="7" s="1"/>
  <c r="E12" i="7"/>
  <c r="D12" i="7"/>
  <c r="D296" i="7" s="1"/>
  <c r="I11" i="7"/>
  <c r="E11" i="7"/>
  <c r="H11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D75" i="6"/>
  <c r="T74" i="6"/>
  <c r="O74" i="6"/>
  <c r="E74" i="6"/>
  <c r="T73" i="6"/>
  <c r="O73" i="6"/>
  <c r="E73" i="6"/>
  <c r="D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1" i="6" s="1"/>
  <c r="T12" i="6"/>
  <c r="O12" i="6"/>
  <c r="E12" i="6"/>
  <c r="D12" i="6"/>
  <c r="E11" i="6"/>
  <c r="H11" i="6" s="1"/>
  <c r="D11" i="6"/>
  <c r="X10" i="6"/>
  <c r="W10" i="6"/>
  <c r="S10" i="6"/>
  <c r="R10" i="6"/>
  <c r="Q10" i="6"/>
  <c r="V10" i="6" s="1"/>
  <c r="P10" i="6"/>
  <c r="U10" i="6" s="1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O11" i="5"/>
  <c r="T11" i="5" s="1"/>
  <c r="N11" i="5"/>
  <c r="J11" i="5"/>
  <c r="I11" i="5"/>
  <c r="L11" i="5" s="1"/>
  <c r="H11" i="5"/>
  <c r="G11" i="5"/>
  <c r="F11" i="5"/>
  <c r="E11" i="5"/>
  <c r="D11" i="5"/>
  <c r="V10" i="5"/>
  <c r="U10" i="5"/>
  <c r="S10" i="5"/>
  <c r="X10" i="5" s="1"/>
  <c r="R10" i="5"/>
  <c r="W10" i="5" s="1"/>
  <c r="Q10" i="5"/>
  <c r="P10" i="5"/>
  <c r="U9" i="5"/>
  <c r="T9" i="5"/>
  <c r="O9" i="5"/>
  <c r="C92" i="4"/>
  <c r="L91" i="4"/>
  <c r="F91" i="4"/>
  <c r="E91" i="4" s="1"/>
  <c r="L90" i="4"/>
  <c r="F90" i="4"/>
  <c r="E90" i="4"/>
  <c r="L89" i="4"/>
  <c r="F89" i="4"/>
  <c r="E89" i="4" s="1"/>
  <c r="L88" i="4"/>
  <c r="F88" i="4"/>
  <c r="E88" i="4"/>
  <c r="L87" i="4"/>
  <c r="F87" i="4"/>
  <c r="E87" i="4" s="1"/>
  <c r="L86" i="4"/>
  <c r="F86" i="4"/>
  <c r="E86" i="4"/>
  <c r="L85" i="4"/>
  <c r="F85" i="4"/>
  <c r="E85" i="4" s="1"/>
  <c r="L84" i="4"/>
  <c r="F84" i="4"/>
  <c r="E84" i="4"/>
  <c r="L83" i="4"/>
  <c r="F83" i="4"/>
  <c r="E83" i="4" s="1"/>
  <c r="L82" i="4"/>
  <c r="F82" i="4"/>
  <c r="E82" i="4"/>
  <c r="L81" i="4"/>
  <c r="F81" i="4"/>
  <c r="E81" i="4" s="1"/>
  <c r="L80" i="4"/>
  <c r="F80" i="4"/>
  <c r="E80" i="4"/>
  <c r="L79" i="4"/>
  <c r="F79" i="4"/>
  <c r="E79" i="4" s="1"/>
  <c r="L78" i="4"/>
  <c r="F78" i="4"/>
  <c r="E78" i="4"/>
  <c r="L77" i="4"/>
  <c r="F77" i="4"/>
  <c r="E77" i="4" s="1"/>
  <c r="L76" i="4"/>
  <c r="F76" i="4"/>
  <c r="E76" i="4"/>
  <c r="L75" i="4"/>
  <c r="F75" i="4"/>
  <c r="E75" i="4" s="1"/>
  <c r="L74" i="4"/>
  <c r="F74" i="4"/>
  <c r="E74" i="4"/>
  <c r="L73" i="4"/>
  <c r="F73" i="4"/>
  <c r="E73" i="4" s="1"/>
  <c r="L72" i="4"/>
  <c r="F72" i="4"/>
  <c r="E72" i="4"/>
  <c r="L71" i="4"/>
  <c r="F71" i="4"/>
  <c r="E71" i="4" s="1"/>
  <c r="L70" i="4"/>
  <c r="F70" i="4"/>
  <c r="E70" i="4"/>
  <c r="L69" i="4"/>
  <c r="F69" i="4"/>
  <c r="E69" i="4" s="1"/>
  <c r="L68" i="4"/>
  <c r="F68" i="4"/>
  <c r="E68" i="4"/>
  <c r="L67" i="4"/>
  <c r="F67" i="4"/>
  <c r="E67" i="4" s="1"/>
  <c r="L66" i="4"/>
  <c r="F66" i="4"/>
  <c r="E66" i="4"/>
  <c r="L65" i="4"/>
  <c r="F65" i="4"/>
  <c r="E65" i="4" s="1"/>
  <c r="L64" i="4"/>
  <c r="F64" i="4"/>
  <c r="E64" i="4"/>
  <c r="L63" i="4"/>
  <c r="F63" i="4"/>
  <c r="E63" i="4" s="1"/>
  <c r="L62" i="4"/>
  <c r="F62" i="4"/>
  <c r="E62" i="4"/>
  <c r="L61" i="4"/>
  <c r="F61" i="4"/>
  <c r="E61" i="4" s="1"/>
  <c r="L60" i="4"/>
  <c r="F60" i="4"/>
  <c r="E60" i="4"/>
  <c r="D60" i="4"/>
  <c r="L59" i="4"/>
  <c r="F59" i="4"/>
  <c r="E59" i="4" s="1"/>
  <c r="L58" i="4"/>
  <c r="F58" i="4"/>
  <c r="E58" i="4"/>
  <c r="L57" i="4"/>
  <c r="F57" i="4"/>
  <c r="E57" i="4" s="1"/>
  <c r="L56" i="4"/>
  <c r="F56" i="4"/>
  <c r="E56" i="4"/>
  <c r="L55" i="4"/>
  <c r="F55" i="4"/>
  <c r="E55" i="4" s="1"/>
  <c r="L54" i="4"/>
  <c r="F54" i="4"/>
  <c r="E54" i="4"/>
  <c r="L53" i="4"/>
  <c r="F53" i="4"/>
  <c r="E53" i="4" s="1"/>
  <c r="L52" i="4"/>
  <c r="F52" i="4"/>
  <c r="E52" i="4"/>
  <c r="D52" i="4"/>
  <c r="L51" i="4"/>
  <c r="F51" i="4"/>
  <c r="E51" i="4" s="1"/>
  <c r="L50" i="4"/>
  <c r="F50" i="4"/>
  <c r="E50" i="4"/>
  <c r="L49" i="4"/>
  <c r="F49" i="4"/>
  <c r="E49" i="4" s="1"/>
  <c r="L48" i="4"/>
  <c r="F48" i="4"/>
  <c r="E48" i="4"/>
  <c r="L47" i="4"/>
  <c r="F47" i="4"/>
  <c r="E47" i="4" s="1"/>
  <c r="L46" i="4"/>
  <c r="F46" i="4"/>
  <c r="E46" i="4"/>
  <c r="L45" i="4"/>
  <c r="F45" i="4"/>
  <c r="E45" i="4" s="1"/>
  <c r="L44" i="4"/>
  <c r="F44" i="4"/>
  <c r="E44" i="4"/>
  <c r="D44" i="4"/>
  <c r="L43" i="4"/>
  <c r="F43" i="4"/>
  <c r="E43" i="4" s="1"/>
  <c r="L42" i="4"/>
  <c r="F42" i="4"/>
  <c r="E42" i="4"/>
  <c r="L41" i="4"/>
  <c r="F41" i="4"/>
  <c r="E41" i="4" s="1"/>
  <c r="L40" i="4"/>
  <c r="F40" i="4"/>
  <c r="E40" i="4"/>
  <c r="L39" i="4"/>
  <c r="F39" i="4"/>
  <c r="E39" i="4" s="1"/>
  <c r="L38" i="4"/>
  <c r="F38" i="4"/>
  <c r="E38" i="4"/>
  <c r="L37" i="4"/>
  <c r="F37" i="4"/>
  <c r="E37" i="4" s="1"/>
  <c r="L36" i="4"/>
  <c r="F36" i="4"/>
  <c r="E36" i="4"/>
  <c r="D36" i="4"/>
  <c r="L35" i="4"/>
  <c r="F35" i="4"/>
  <c r="E35" i="4" s="1"/>
  <c r="L34" i="4"/>
  <c r="F34" i="4"/>
  <c r="E34" i="4"/>
  <c r="L33" i="4"/>
  <c r="F33" i="4"/>
  <c r="E33" i="4" s="1"/>
  <c r="L32" i="4"/>
  <c r="F32" i="4"/>
  <c r="E32" i="4"/>
  <c r="L31" i="4"/>
  <c r="F31" i="4"/>
  <c r="E31" i="4" s="1"/>
  <c r="L30" i="4"/>
  <c r="F30" i="4"/>
  <c r="E30" i="4"/>
  <c r="L29" i="4"/>
  <c r="F29" i="4"/>
  <c r="E29" i="4" s="1"/>
  <c r="L28" i="4"/>
  <c r="F28" i="4"/>
  <c r="E28" i="4"/>
  <c r="D28" i="4"/>
  <c r="L27" i="4"/>
  <c r="F27" i="4"/>
  <c r="E27" i="4" s="1"/>
  <c r="L26" i="4"/>
  <c r="F26" i="4"/>
  <c r="E26" i="4"/>
  <c r="L25" i="4"/>
  <c r="F25" i="4"/>
  <c r="E25" i="4" s="1"/>
  <c r="L24" i="4"/>
  <c r="F24" i="4"/>
  <c r="E24" i="4"/>
  <c r="L23" i="4"/>
  <c r="F23" i="4"/>
  <c r="E23" i="4" s="1"/>
  <c r="L22" i="4"/>
  <c r="F22" i="4"/>
  <c r="E22" i="4"/>
  <c r="L21" i="4"/>
  <c r="F21" i="4"/>
  <c r="E21" i="4" s="1"/>
  <c r="L20" i="4"/>
  <c r="F20" i="4"/>
  <c r="E20" i="4"/>
  <c r="D20" i="4"/>
  <c r="L19" i="4"/>
  <c r="F19" i="4"/>
  <c r="E19" i="4" s="1"/>
  <c r="L18" i="4"/>
  <c r="F18" i="4"/>
  <c r="E18" i="4"/>
  <c r="L17" i="4"/>
  <c r="F17" i="4"/>
  <c r="E17" i="4" s="1"/>
  <c r="D17" i="4"/>
  <c r="D91" i="4" s="1"/>
  <c r="L16" i="4"/>
  <c r="F16" i="4"/>
  <c r="E16" i="4"/>
  <c r="D16" i="4"/>
  <c r="D50" i="4" s="1"/>
  <c r="E15" i="4"/>
  <c r="D15" i="4"/>
  <c r="R14" i="4"/>
  <c r="Q14" i="4"/>
  <c r="G13" i="4"/>
  <c r="M13" i="4" s="1"/>
  <c r="F13" i="4"/>
  <c r="L13" i="4" s="1"/>
  <c r="B53" i="3"/>
  <c r="B52" i="3"/>
  <c r="E48" i="3"/>
  <c r="D48" i="3"/>
  <c r="D44" i="3"/>
  <c r="E44" i="3" s="1"/>
  <c r="E43" i="3"/>
  <c r="D43" i="3"/>
  <c r="E36" i="3"/>
  <c r="D36" i="3"/>
  <c r="D32" i="3"/>
  <c r="E32" i="3" s="1"/>
  <c r="E31" i="3"/>
  <c r="D31" i="3"/>
  <c r="E24" i="3"/>
  <c r="D24" i="3"/>
  <c r="D20" i="3"/>
  <c r="E20" i="3" s="1"/>
  <c r="E19" i="3"/>
  <c r="D19" i="3"/>
  <c r="E13" i="3"/>
  <c r="D13" i="3"/>
  <c r="E8" i="3"/>
  <c r="D8" i="3"/>
  <c r="E7" i="3"/>
  <c r="D7" i="3"/>
  <c r="B60" i="2"/>
  <c r="G49" i="2"/>
  <c r="F49" i="2"/>
  <c r="E49" i="2"/>
  <c r="D49" i="2"/>
  <c r="G48" i="2"/>
  <c r="F48" i="2"/>
  <c r="F47" i="2"/>
  <c r="D47" i="2"/>
  <c r="G36" i="2"/>
  <c r="F36" i="2"/>
  <c r="E36" i="2"/>
  <c r="D36" i="2"/>
  <c r="G35" i="2"/>
  <c r="F35" i="2"/>
  <c r="F34" i="2"/>
  <c r="D34" i="2"/>
  <c r="G23" i="2"/>
  <c r="F23" i="2"/>
  <c r="E23" i="2"/>
  <c r="D23" i="2"/>
  <c r="G22" i="2"/>
  <c r="F22" i="2"/>
  <c r="F21" i="2"/>
  <c r="D21" i="2"/>
  <c r="G10" i="2"/>
  <c r="F10" i="2"/>
  <c r="E10" i="2"/>
  <c r="D10" i="2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0" i="1"/>
  <c r="I59" i="1"/>
  <c r="E59" i="1"/>
  <c r="G59" i="1" s="1"/>
  <c r="D59" i="1"/>
  <c r="F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51" i="1"/>
  <c r="C50" i="1"/>
  <c r="C47" i="1"/>
  <c r="C49" i="1" s="1"/>
  <c r="I46" i="1"/>
  <c r="H46" i="1"/>
  <c r="G46" i="1"/>
  <c r="F46" i="1"/>
  <c r="E46" i="1"/>
  <c r="D46" i="1"/>
  <c r="B43" i="1"/>
  <c r="G42" i="1"/>
  <c r="F42" i="1"/>
  <c r="E42" i="1"/>
  <c r="D42" i="1"/>
  <c r="C41" i="1"/>
  <c r="F39" i="1"/>
  <c r="E39" i="1"/>
  <c r="D39" i="1"/>
  <c r="I38" i="1"/>
  <c r="I39" i="1" s="1"/>
  <c r="H38" i="1"/>
  <c r="H39" i="1" s="1"/>
  <c r="G38" i="1"/>
  <c r="G39" i="1" s="1"/>
  <c r="F38" i="1"/>
  <c r="E38" i="1"/>
  <c r="D38" i="1"/>
  <c r="C38" i="1"/>
  <c r="C37" i="1"/>
  <c r="C36" i="1"/>
  <c r="C35" i="1"/>
  <c r="C34" i="1"/>
  <c r="E33" i="1"/>
  <c r="I33" i="1" s="1"/>
  <c r="D33" i="1"/>
  <c r="B30" i="1"/>
  <c r="G29" i="1"/>
  <c r="F29" i="1"/>
  <c r="E29" i="1"/>
  <c r="D29" i="1"/>
  <c r="I26" i="1"/>
  <c r="H26" i="1"/>
  <c r="G26" i="1"/>
  <c r="I25" i="1"/>
  <c r="H25" i="1"/>
  <c r="G25" i="1"/>
  <c r="F25" i="1"/>
  <c r="F26" i="1" s="1"/>
  <c r="E25" i="1"/>
  <c r="E26" i="1" s="1"/>
  <c r="D25" i="1"/>
  <c r="D26" i="1" s="1"/>
  <c r="C21" i="1"/>
  <c r="C25" i="1" s="1"/>
  <c r="I20" i="1"/>
  <c r="H20" i="1"/>
  <c r="G20" i="1"/>
  <c r="E20" i="1"/>
  <c r="D20" i="1"/>
  <c r="F20" i="1" s="1"/>
  <c r="B16" i="1"/>
  <c r="J15" i="4" l="1"/>
  <c r="I15" i="4"/>
  <c r="H15" i="4"/>
  <c r="G15" i="4"/>
  <c r="F15" i="4"/>
  <c r="T15" i="4"/>
  <c r="L15" i="4"/>
  <c r="S15" i="4"/>
  <c r="K15" i="4"/>
  <c r="D18" i="4"/>
  <c r="D26" i="4"/>
  <c r="D34" i="4"/>
  <c r="D42" i="4"/>
  <c r="W11" i="5"/>
  <c r="X11" i="5"/>
  <c r="V11" i="5"/>
  <c r="U11" i="5"/>
  <c r="D84" i="4"/>
  <c r="D72" i="4"/>
  <c r="D82" i="4"/>
  <c r="D76" i="4"/>
  <c r="D66" i="4"/>
  <c r="D58" i="4"/>
  <c r="D68" i="4"/>
  <c r="D88" i="4"/>
  <c r="D70" i="4"/>
  <c r="D86" i="4"/>
  <c r="D80" i="4"/>
  <c r="D74" i="4"/>
  <c r="D64" i="4"/>
  <c r="D90" i="4"/>
  <c r="D78" i="4"/>
  <c r="D62" i="4"/>
  <c r="D24" i="4"/>
  <c r="D32" i="4"/>
  <c r="D40" i="4"/>
  <c r="D48" i="4"/>
  <c r="D56" i="4"/>
  <c r="H33" i="1"/>
  <c r="F33" i="1"/>
  <c r="C67" i="1"/>
  <c r="C64" i="1"/>
  <c r="C63" i="1"/>
  <c r="C61" i="1"/>
  <c r="C62" i="1"/>
  <c r="D22" i="4"/>
  <c r="D30" i="4"/>
  <c r="D38" i="4"/>
  <c r="D46" i="4"/>
  <c r="D54" i="4"/>
  <c r="H59" i="1"/>
  <c r="M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I11" i="6"/>
  <c r="D86" i="6"/>
  <c r="D84" i="6"/>
  <c r="D82" i="6"/>
  <c r="D80" i="6"/>
  <c r="D78" i="6"/>
  <c r="D76" i="6"/>
  <c r="D74" i="6"/>
  <c r="D72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9" i="6"/>
  <c r="D319" i="7"/>
  <c r="D383" i="7"/>
  <c r="J11" i="6"/>
  <c r="D77" i="6"/>
  <c r="D17" i="7"/>
  <c r="D33" i="7"/>
  <c r="D49" i="7"/>
  <c r="D65" i="7"/>
  <c r="D81" i="7"/>
  <c r="D97" i="7"/>
  <c r="D113" i="7"/>
  <c r="D129" i="7"/>
  <c r="D145" i="7"/>
  <c r="D161" i="7"/>
  <c r="D177" i="7"/>
  <c r="D193" i="7"/>
  <c r="D209" i="7"/>
  <c r="D225" i="7"/>
  <c r="D241" i="7"/>
  <c r="D257" i="7"/>
  <c r="D273" i="7"/>
  <c r="D289" i="7"/>
  <c r="D295" i="7"/>
  <c r="D327" i="7"/>
  <c r="P11" i="5"/>
  <c r="D433" i="7"/>
  <c r="D429" i="7"/>
  <c r="D425" i="7"/>
  <c r="D421" i="7"/>
  <c r="D417" i="7"/>
  <c r="D413" i="7"/>
  <c r="D409" i="7"/>
  <c r="D405" i="7"/>
  <c r="D401" i="7"/>
  <c r="D397" i="7"/>
  <c r="D393" i="7"/>
  <c r="D389" i="7"/>
  <c r="D385" i="7"/>
  <c r="D381" i="7"/>
  <c r="D377" i="7"/>
  <c r="D373" i="7"/>
  <c r="D369" i="7"/>
  <c r="D365" i="7"/>
  <c r="D361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407" i="7"/>
  <c r="D375" i="7"/>
  <c r="D343" i="7"/>
  <c r="D311" i="7"/>
  <c r="D419" i="7"/>
  <c r="D387" i="7"/>
  <c r="D355" i="7"/>
  <c r="D323" i="7"/>
  <c r="D431" i="7"/>
  <c r="D399" i="7"/>
  <c r="D367" i="7"/>
  <c r="D33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15" i="7"/>
  <c r="D403" i="7"/>
  <c r="D371" i="7"/>
  <c r="D339" i="7"/>
  <c r="D303" i="7"/>
  <c r="D29" i="7"/>
  <c r="D45" i="7"/>
  <c r="D61" i="7"/>
  <c r="D77" i="7"/>
  <c r="D93" i="7"/>
  <c r="D109" i="7"/>
  <c r="D125" i="7"/>
  <c r="D141" i="7"/>
  <c r="D157" i="7"/>
  <c r="D173" i="7"/>
  <c r="D189" i="7"/>
  <c r="D205" i="7"/>
  <c r="D221" i="7"/>
  <c r="D237" i="7"/>
  <c r="D253" i="7"/>
  <c r="D269" i="7"/>
  <c r="D285" i="7"/>
  <c r="D315" i="7"/>
  <c r="D379" i="7"/>
  <c r="D83" i="10"/>
  <c r="D75" i="10"/>
  <c r="D67" i="10"/>
  <c r="D59" i="10"/>
  <c r="D51" i="10"/>
  <c r="D43" i="10"/>
  <c r="D35" i="10"/>
  <c r="D27" i="10"/>
  <c r="D19" i="10"/>
  <c r="D81" i="10"/>
  <c r="D65" i="10"/>
  <c r="D49" i="10"/>
  <c r="D33" i="10"/>
  <c r="D17" i="10"/>
  <c r="D79" i="10"/>
  <c r="D63" i="10"/>
  <c r="D47" i="10"/>
  <c r="D31" i="10"/>
  <c r="D15" i="10"/>
  <c r="D77" i="10"/>
  <c r="D61" i="10"/>
  <c r="D45" i="10"/>
  <c r="D29" i="10"/>
  <c r="D73" i="10"/>
  <c r="D57" i="10"/>
  <c r="D41" i="10"/>
  <c r="D25" i="10"/>
  <c r="D87" i="10"/>
  <c r="D71" i="10"/>
  <c r="D55" i="10"/>
  <c r="D39" i="10"/>
  <c r="D23" i="10"/>
  <c r="D85" i="10"/>
  <c r="D69" i="10"/>
  <c r="D53" i="10"/>
  <c r="D37" i="10"/>
  <c r="D21" i="10"/>
  <c r="D83" i="13"/>
  <c r="E58" i="13"/>
  <c r="E33" i="13"/>
  <c r="D8" i="13"/>
  <c r="E83" i="13"/>
  <c r="D58" i="13"/>
  <c r="D33" i="13"/>
  <c r="E8" i="13"/>
  <c r="C28" i="1"/>
  <c r="Q11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87" i="6"/>
  <c r="D351" i="7"/>
  <c r="D415" i="7"/>
  <c r="R11" i="5"/>
  <c r="F11" i="6"/>
  <c r="D85" i="6"/>
  <c r="D25" i="7"/>
  <c r="D41" i="7"/>
  <c r="D57" i="7"/>
  <c r="D73" i="7"/>
  <c r="D89" i="7"/>
  <c r="D105" i="7"/>
  <c r="D121" i="7"/>
  <c r="D137" i="7"/>
  <c r="D153" i="7"/>
  <c r="D169" i="7"/>
  <c r="D185" i="7"/>
  <c r="D201" i="7"/>
  <c r="D217" i="7"/>
  <c r="D233" i="7"/>
  <c r="D249" i="7"/>
  <c r="D265" i="7"/>
  <c r="D281" i="7"/>
  <c r="D359" i="7"/>
  <c r="D423" i="7"/>
  <c r="C23" i="1"/>
  <c r="C24" i="1"/>
  <c r="C48" i="1"/>
  <c r="C54" i="1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K11" i="5"/>
  <c r="S11" i="5"/>
  <c r="G11" i="6"/>
  <c r="O11" i="6"/>
  <c r="D83" i="6"/>
  <c r="F11" i="7"/>
  <c r="D331" i="7"/>
  <c r="D395" i="7"/>
  <c r="C22" i="1"/>
  <c r="G33" i="1"/>
  <c r="G11" i="7"/>
  <c r="D21" i="7"/>
  <c r="D37" i="7"/>
  <c r="D53" i="7"/>
  <c r="D69" i="7"/>
  <c r="D85" i="7"/>
  <c r="D101" i="7"/>
  <c r="D117" i="7"/>
  <c r="D133" i="7"/>
  <c r="D149" i="7"/>
  <c r="D165" i="7"/>
  <c r="D181" i="7"/>
  <c r="D197" i="7"/>
  <c r="D213" i="7"/>
  <c r="D229" i="7"/>
  <c r="D245" i="7"/>
  <c r="D261" i="7"/>
  <c r="D277" i="7"/>
  <c r="D299" i="7"/>
  <c r="D347" i="7"/>
  <c r="D411" i="7"/>
  <c r="D294" i="7"/>
  <c r="D300" i="7"/>
  <c r="D310" i="7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430" i="7"/>
  <c r="D426" i="7"/>
  <c r="D422" i="7"/>
  <c r="D418" i="7"/>
  <c r="D414" i="7"/>
  <c r="D410" i="7"/>
  <c r="D406" i="7"/>
  <c r="D402" i="7"/>
  <c r="D398" i="7"/>
  <c r="D394" i="7"/>
  <c r="D390" i="7"/>
  <c r="D386" i="7"/>
  <c r="D382" i="7"/>
  <c r="D378" i="7"/>
  <c r="D374" i="7"/>
  <c r="D370" i="7"/>
  <c r="D366" i="7"/>
  <c r="D362" i="7"/>
  <c r="D358" i="7"/>
  <c r="D354" i="7"/>
  <c r="D350" i="7"/>
  <c r="D346" i="7"/>
  <c r="D342" i="7"/>
  <c r="D338" i="7"/>
  <c r="D334" i="7"/>
  <c r="D330" i="7"/>
  <c r="D326" i="7"/>
  <c r="D322" i="7"/>
  <c r="D318" i="7"/>
  <c r="D314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196" i="7"/>
  <c r="D200" i="7"/>
  <c r="D204" i="7"/>
  <c r="D208" i="7"/>
  <c r="D212" i="7"/>
  <c r="D216" i="7"/>
  <c r="D220" i="7"/>
  <c r="D224" i="7"/>
  <c r="D228" i="7"/>
  <c r="D232" i="7"/>
  <c r="D236" i="7"/>
  <c r="D240" i="7"/>
  <c r="D244" i="7"/>
  <c r="D248" i="7"/>
  <c r="D252" i="7"/>
  <c r="D256" i="7"/>
  <c r="D260" i="7"/>
  <c r="D264" i="7"/>
  <c r="D268" i="7"/>
  <c r="D272" i="7"/>
  <c r="D276" i="7"/>
  <c r="D280" i="7"/>
  <c r="D284" i="7"/>
  <c r="D288" i="7"/>
  <c r="D292" i="7"/>
  <c r="D306" i="7"/>
  <c r="D432" i="8"/>
  <c r="D424" i="8"/>
  <c r="D416" i="8"/>
  <c r="D408" i="8"/>
  <c r="D400" i="8"/>
  <c r="D392" i="8"/>
  <c r="D384" i="8"/>
  <c r="D376" i="8"/>
  <c r="D368" i="8"/>
  <c r="D360" i="8"/>
  <c r="D352" i="8"/>
  <c r="D344" i="8"/>
  <c r="D336" i="8"/>
  <c r="D328" i="8"/>
  <c r="D320" i="8"/>
  <c r="D312" i="8"/>
  <c r="D304" i="8"/>
  <c r="D296" i="8"/>
  <c r="D288" i="8"/>
  <c r="D280" i="8"/>
  <c r="D272" i="8"/>
  <c r="D264" i="8"/>
  <c r="D256" i="8"/>
  <c r="D248" i="8"/>
  <c r="D240" i="8"/>
  <c r="D232" i="8"/>
  <c r="D224" i="8"/>
  <c r="D216" i="8"/>
  <c r="D208" i="8"/>
  <c r="D200" i="8"/>
  <c r="D192" i="8"/>
  <c r="D184" i="8"/>
  <c r="D176" i="8"/>
  <c r="D168" i="8"/>
  <c r="D160" i="8"/>
  <c r="D152" i="8"/>
  <c r="D144" i="8"/>
  <c r="D136" i="8"/>
  <c r="D128" i="8"/>
  <c r="D120" i="8"/>
  <c r="D112" i="8"/>
  <c r="D104" i="8"/>
  <c r="D96" i="8"/>
  <c r="D88" i="8"/>
  <c r="D20" i="8"/>
  <c r="D28" i="8"/>
  <c r="D36" i="8"/>
  <c r="D44" i="8"/>
  <c r="D52" i="8"/>
  <c r="D60" i="8"/>
  <c r="D68" i="8"/>
  <c r="D76" i="8"/>
  <c r="D84" i="8"/>
  <c r="D94" i="8"/>
  <c r="D105" i="8"/>
  <c r="D116" i="8"/>
  <c r="D126" i="8"/>
  <c r="D137" i="8"/>
  <c r="D148" i="8"/>
  <c r="D158" i="8"/>
  <c r="D169" i="8"/>
  <c r="D180" i="8"/>
  <c r="D190" i="8"/>
  <c r="D201" i="8"/>
  <c r="D212" i="8"/>
  <c r="D222" i="8"/>
  <c r="D233" i="8"/>
  <c r="D244" i="8"/>
  <c r="D254" i="8"/>
  <c r="D265" i="8"/>
  <c r="D276" i="8"/>
  <c r="D286" i="8"/>
  <c r="D297" i="8"/>
  <c r="D308" i="8"/>
  <c r="D318" i="8"/>
  <c r="D329" i="8"/>
  <c r="D340" i="8"/>
  <c r="D350" i="8"/>
  <c r="D361" i="8"/>
  <c r="D372" i="8"/>
  <c r="D382" i="8"/>
  <c r="D393" i="8"/>
  <c r="D404" i="8"/>
  <c r="D414" i="8"/>
  <c r="D47" i="12"/>
  <c r="D69" i="12"/>
  <c r="D427" i="8"/>
  <c r="D419" i="8"/>
  <c r="D411" i="8"/>
  <c r="D403" i="8"/>
  <c r="D395" i="8"/>
  <c r="D387" i="8"/>
  <c r="D379" i="8"/>
  <c r="D371" i="8"/>
  <c r="D363" i="8"/>
  <c r="D355" i="8"/>
  <c r="D347" i="8"/>
  <c r="D339" i="8"/>
  <c r="D331" i="8"/>
  <c r="D323" i="8"/>
  <c r="D315" i="8"/>
  <c r="D307" i="8"/>
  <c r="D299" i="8"/>
  <c r="D291" i="8"/>
  <c r="D283" i="8"/>
  <c r="D275" i="8"/>
  <c r="D267" i="8"/>
  <c r="D259" i="8"/>
  <c r="D251" i="8"/>
  <c r="D243" i="8"/>
  <c r="D235" i="8"/>
  <c r="D227" i="8"/>
  <c r="D219" i="8"/>
  <c r="D211" i="8"/>
  <c r="D203" i="8"/>
  <c r="D195" i="8"/>
  <c r="D187" i="8"/>
  <c r="D179" i="8"/>
  <c r="D171" i="8"/>
  <c r="D163" i="8"/>
  <c r="D155" i="8"/>
  <c r="D147" i="8"/>
  <c r="D139" i="8"/>
  <c r="D131" i="8"/>
  <c r="D123" i="8"/>
  <c r="D115" i="8"/>
  <c r="D107" i="8"/>
  <c r="D99" i="8"/>
  <c r="D91" i="8"/>
  <c r="D21" i="8"/>
  <c r="D29" i="8"/>
  <c r="D37" i="8"/>
  <c r="D45" i="8"/>
  <c r="D53" i="8"/>
  <c r="D61" i="8"/>
  <c r="D69" i="8"/>
  <c r="D77" i="8"/>
  <c r="D85" i="8"/>
  <c r="D95" i="8"/>
  <c r="D117" i="8"/>
  <c r="D127" i="8"/>
  <c r="D149" i="8"/>
  <c r="D159" i="8"/>
  <c r="D181" i="8"/>
  <c r="D191" i="8"/>
  <c r="D202" i="8"/>
  <c r="D213" i="8"/>
  <c r="D223" i="8"/>
  <c r="D234" i="8"/>
  <c r="D245" i="8"/>
  <c r="D255" i="8"/>
  <c r="D266" i="8"/>
  <c r="D277" i="8"/>
  <c r="D287" i="8"/>
  <c r="D298" i="8"/>
  <c r="D309" i="8"/>
  <c r="D319" i="8"/>
  <c r="D330" i="8"/>
  <c r="D341" i="8"/>
  <c r="D351" i="8"/>
  <c r="D362" i="8"/>
  <c r="D373" i="8"/>
  <c r="D383" i="8"/>
  <c r="D394" i="8"/>
  <c r="D405" i="8"/>
  <c r="D415" i="8"/>
  <c r="D426" i="8"/>
  <c r="G12" i="10"/>
  <c r="F12" i="10"/>
  <c r="D29" i="12"/>
  <c r="D14" i="8"/>
  <c r="D22" i="8"/>
  <c r="D30" i="8"/>
  <c r="D38" i="8"/>
  <c r="D46" i="8"/>
  <c r="D54" i="8"/>
  <c r="D62" i="8"/>
  <c r="D70" i="8"/>
  <c r="D78" i="8"/>
  <c r="D86" i="8"/>
  <c r="D97" i="8"/>
  <c r="D108" i="8"/>
  <c r="D118" i="8"/>
  <c r="D129" i="8"/>
  <c r="D140" i="8"/>
  <c r="D150" i="8"/>
  <c r="D161" i="8"/>
  <c r="D172" i="8"/>
  <c r="D182" i="8"/>
  <c r="D193" i="8"/>
  <c r="D204" i="8"/>
  <c r="D214" i="8"/>
  <c r="D225" i="8"/>
  <c r="D236" i="8"/>
  <c r="D246" i="8"/>
  <c r="D257" i="8"/>
  <c r="D268" i="8"/>
  <c r="D278" i="8"/>
  <c r="D289" i="8"/>
  <c r="D300" i="8"/>
  <c r="D310" i="8"/>
  <c r="D321" i="8"/>
  <c r="D332" i="8"/>
  <c r="D342" i="8"/>
  <c r="D353" i="8"/>
  <c r="D364" i="8"/>
  <c r="D374" i="8"/>
  <c r="D385" i="8"/>
  <c r="D396" i="8"/>
  <c r="D406" i="8"/>
  <c r="D417" i="8"/>
  <c r="D428" i="8"/>
  <c r="F12" i="9"/>
  <c r="H12" i="10"/>
  <c r="D81" i="12"/>
  <c r="D73" i="12"/>
  <c r="D65" i="12"/>
  <c r="D57" i="12"/>
  <c r="D49" i="12"/>
  <c r="D41" i="12"/>
  <c r="D33" i="12"/>
  <c r="D25" i="12"/>
  <c r="D17" i="12"/>
  <c r="D83" i="12"/>
  <c r="D75" i="12"/>
  <c r="D67" i="12"/>
  <c r="D59" i="12"/>
  <c r="D51" i="12"/>
  <c r="D43" i="12"/>
  <c r="D35" i="12"/>
  <c r="D27" i="12"/>
  <c r="D19" i="12"/>
  <c r="D31" i="12"/>
  <c r="D53" i="12"/>
  <c r="F13" i="14"/>
  <c r="I12" i="11"/>
  <c r="G12" i="11"/>
  <c r="D17" i="8"/>
  <c r="D25" i="8"/>
  <c r="D33" i="8"/>
  <c r="D41" i="8"/>
  <c r="D49" i="8"/>
  <c r="D57" i="8"/>
  <c r="D65" i="8"/>
  <c r="D73" i="8"/>
  <c r="D81" i="8"/>
  <c r="D90" i="8"/>
  <c r="D101" i="8"/>
  <c r="D111" i="8"/>
  <c r="D122" i="8"/>
  <c r="D133" i="8"/>
  <c r="D143" i="8"/>
  <c r="D154" i="8"/>
  <c r="D165" i="8"/>
  <c r="D175" i="8"/>
  <c r="D186" i="8"/>
  <c r="D197" i="8"/>
  <c r="D207" i="8"/>
  <c r="D218" i="8"/>
  <c r="D229" i="8"/>
  <c r="D239" i="8"/>
  <c r="D250" i="8"/>
  <c r="D261" i="8"/>
  <c r="D271" i="8"/>
  <c r="D282" i="8"/>
  <c r="D293" i="8"/>
  <c r="D303" i="8"/>
  <c r="D314" i="8"/>
  <c r="D325" i="8"/>
  <c r="D335" i="8"/>
  <c r="D346" i="8"/>
  <c r="D357" i="8"/>
  <c r="D367" i="8"/>
  <c r="D378" i="8"/>
  <c r="D389" i="8"/>
  <c r="D399" i="8"/>
  <c r="D410" i="8"/>
  <c r="D421" i="8"/>
  <c r="D431" i="8"/>
  <c r="F12" i="11"/>
  <c r="D39" i="12"/>
  <c r="D61" i="12"/>
  <c r="D42" i="8"/>
  <c r="D50" i="8"/>
  <c r="D58" i="8"/>
  <c r="D66" i="8"/>
  <c r="D74" i="8"/>
  <c r="D82" i="8"/>
  <c r="D92" i="8"/>
  <c r="D102" i="8"/>
  <c r="D113" i="8"/>
  <c r="D124" i="8"/>
  <c r="D134" i="8"/>
  <c r="D145" i="8"/>
  <c r="D156" i="8"/>
  <c r="D166" i="8"/>
  <c r="D177" i="8"/>
  <c r="D188" i="8"/>
  <c r="D198" i="8"/>
  <c r="D209" i="8"/>
  <c r="D220" i="8"/>
  <c r="D230" i="8"/>
  <c r="D241" i="8"/>
  <c r="D252" i="8"/>
  <c r="D262" i="8"/>
  <c r="D273" i="8"/>
  <c r="D284" i="8"/>
  <c r="D294" i="8"/>
  <c r="D305" i="8"/>
  <c r="D316" i="8"/>
  <c r="D326" i="8"/>
  <c r="D337" i="8"/>
  <c r="D348" i="8"/>
  <c r="D358" i="8"/>
  <c r="D369" i="8"/>
  <c r="D380" i="8"/>
  <c r="D390" i="8"/>
  <c r="D401" i="8"/>
  <c r="D412" i="8"/>
  <c r="D422" i="8"/>
  <c r="D433" i="8"/>
  <c r="H12" i="11"/>
  <c r="D21" i="12"/>
  <c r="D63" i="12"/>
  <c r="D85" i="12"/>
  <c r="D19" i="8"/>
  <c r="D27" i="8"/>
  <c r="D35" i="8"/>
  <c r="D43" i="8"/>
  <c r="D51" i="8"/>
  <c r="D59" i="8"/>
  <c r="D67" i="8"/>
  <c r="D75" i="8"/>
  <c r="D83" i="8"/>
  <c r="D93" i="8"/>
  <c r="D103" i="8"/>
  <c r="D114" i="8"/>
  <c r="D125" i="8"/>
  <c r="D135" i="8"/>
  <c r="D146" i="8"/>
  <c r="D157" i="8"/>
  <c r="D167" i="8"/>
  <c r="D178" i="8"/>
  <c r="D189" i="8"/>
  <c r="D199" i="8"/>
  <c r="D210" i="8"/>
  <c r="D221" i="8"/>
  <c r="D231" i="8"/>
  <c r="D242" i="8"/>
  <c r="D253" i="8"/>
  <c r="D263" i="8"/>
  <c r="D274" i="8"/>
  <c r="D285" i="8"/>
  <c r="D295" i="8"/>
  <c r="D306" i="8"/>
  <c r="D317" i="8"/>
  <c r="D327" i="8"/>
  <c r="D338" i="8"/>
  <c r="D349" i="8"/>
  <c r="D359" i="8"/>
  <c r="D370" i="8"/>
  <c r="D381" i="8"/>
  <c r="D391" i="8"/>
  <c r="D402" i="8"/>
  <c r="D413" i="8"/>
  <c r="D423" i="8"/>
  <c r="D23" i="12"/>
  <c r="D45" i="12"/>
  <c r="D87" i="12"/>
  <c r="D21" i="9"/>
  <c r="D29" i="9"/>
  <c r="D37" i="9"/>
  <c r="D45" i="9"/>
  <c r="D53" i="9"/>
  <c r="D61" i="9"/>
  <c r="D69" i="9"/>
  <c r="D77" i="9"/>
  <c r="D85" i="9"/>
  <c r="D18" i="10"/>
  <c r="D26" i="10"/>
  <c r="D34" i="10"/>
  <c r="D42" i="10"/>
  <c r="D50" i="10"/>
  <c r="D58" i="10"/>
  <c r="D66" i="10"/>
  <c r="D74" i="10"/>
  <c r="D82" i="10"/>
  <c r="D22" i="11"/>
  <c r="D30" i="11"/>
  <c r="D38" i="11"/>
  <c r="D46" i="11"/>
  <c r="D54" i="11"/>
  <c r="D62" i="11"/>
  <c r="D70" i="11"/>
  <c r="D78" i="11"/>
  <c r="D86" i="11"/>
  <c r="G12" i="12"/>
  <c r="D18" i="12"/>
  <c r="D26" i="12"/>
  <c r="D34" i="12"/>
  <c r="D42" i="12"/>
  <c r="D50" i="12"/>
  <c r="D58" i="12"/>
  <c r="D66" i="12"/>
  <c r="D74" i="12"/>
  <c r="D82" i="12"/>
  <c r="D22" i="9"/>
  <c r="D30" i="9"/>
  <c r="D38" i="9"/>
  <c r="D46" i="9"/>
  <c r="D54" i="9"/>
  <c r="D62" i="9"/>
  <c r="D70" i="9"/>
  <c r="D78" i="9"/>
  <c r="D15" i="11"/>
  <c r="D23" i="11"/>
  <c r="D31" i="11"/>
  <c r="D39" i="11"/>
  <c r="D47" i="11"/>
  <c r="D55" i="11"/>
  <c r="D63" i="11"/>
  <c r="D71" i="11"/>
  <c r="D79" i="11"/>
  <c r="D87" i="11"/>
  <c r="H12" i="12"/>
  <c r="B107" i="13"/>
  <c r="D22" i="10"/>
  <c r="D30" i="10"/>
  <c r="D38" i="10"/>
  <c r="D46" i="10"/>
  <c r="D54" i="10"/>
  <c r="D62" i="10"/>
  <c r="D70" i="10"/>
  <c r="D78" i="10"/>
  <c r="D86" i="10"/>
  <c r="D22" i="12"/>
  <c r="D30" i="12"/>
  <c r="D38" i="12"/>
  <c r="D46" i="12"/>
  <c r="D54" i="12"/>
  <c r="D62" i="12"/>
  <c r="D70" i="12"/>
  <c r="D78" i="12"/>
  <c r="D86" i="12"/>
  <c r="D19" i="9"/>
  <c r="D27" i="9"/>
  <c r="D35" i="9"/>
  <c r="D43" i="9"/>
  <c r="D51" i="9"/>
  <c r="D59" i="9"/>
  <c r="D67" i="9"/>
  <c r="D75" i="9"/>
  <c r="D16" i="10"/>
  <c r="D24" i="10"/>
  <c r="D32" i="10"/>
  <c r="D40" i="10"/>
  <c r="D48" i="10"/>
  <c r="D56" i="10"/>
  <c r="D64" i="10"/>
  <c r="D72" i="10"/>
  <c r="D80" i="10"/>
  <c r="D20" i="11"/>
  <c r="D28" i="11"/>
  <c r="D36" i="11"/>
  <c r="D44" i="11"/>
  <c r="D52" i="11"/>
  <c r="D60" i="11"/>
  <c r="D68" i="11"/>
  <c r="D76" i="11"/>
  <c r="D16" i="12"/>
  <c r="D24" i="12"/>
  <c r="D32" i="12"/>
  <c r="D40" i="12"/>
  <c r="D48" i="12"/>
  <c r="D56" i="12"/>
  <c r="D64" i="12"/>
  <c r="D72" i="12"/>
  <c r="D80" i="12"/>
  <c r="D21" i="11"/>
  <c r="D29" i="11"/>
  <c r="D37" i="11"/>
  <c r="D45" i="11"/>
  <c r="D53" i="11"/>
  <c r="D61" i="11"/>
  <c r="D69" i="11"/>
  <c r="D77" i="11"/>
  <c r="R15" i="4" l="1"/>
  <c r="Q15" i="4"/>
  <c r="P15" i="4"/>
  <c r="O15" i="4"/>
  <c r="N15" i="4"/>
  <c r="M15" i="4"/>
  <c r="C5" i="12"/>
  <c r="C5" i="9"/>
  <c r="B5" i="13"/>
  <c r="C5" i="11"/>
  <c r="C5" i="10"/>
  <c r="C6" i="8"/>
  <c r="C6" i="6"/>
  <c r="B5" i="3"/>
  <c r="B17" i="1"/>
  <c r="B17" i="3"/>
  <c r="C6" i="7"/>
  <c r="C6" i="5"/>
  <c r="B41" i="3"/>
  <c r="B29" i="3"/>
  <c r="C7" i="4"/>
  <c r="B5" i="2"/>
  <c r="P11" i="6"/>
  <c r="T11" i="6"/>
  <c r="R11" i="6"/>
  <c r="S11" i="6"/>
  <c r="Q11" i="6"/>
  <c r="K11" i="6"/>
  <c r="N11" i="6"/>
  <c r="M11" i="6"/>
  <c r="L11" i="6"/>
  <c r="X11" i="6" l="1"/>
  <c r="W11" i="6"/>
  <c r="V11" i="6"/>
  <c r="U11" i="6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<sst xmlns="http://schemas.openxmlformats.org/spreadsheetml/2006/main" count="1282" uniqueCount="479">
  <si>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</si>
  <si>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</si>
  <si>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</si>
  <si>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</si>
  <si>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</si>
  <si>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</si>
  <si>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</si>
  <si>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</si>
  <si>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</si>
  <si>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</si>
  <si>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</si>
  <si>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</si>
  <si>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</si>
  <si>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</si>
  <si>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</si>
  <si>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</si>
  <si>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</si>
  <si>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</si>
  <si>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</si>
  <si>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</si>
  <si>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</si>
  <si>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</si>
  <si>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</si>
  <si>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</si>
  <si>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</si>
  <si>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</si>
  <si>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</si>
  <si>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</si>
  <si>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</si>
  <si>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</si>
  <si>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</si>
  <si>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</si>
  <si>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</si>
  <si>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</si>
  <si>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</si>
  <si>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</si>
  <si>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</si>
  <si>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</si>
  <si>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</si>
  <si>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</si>
  <si>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</si>
  <si>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</si>
  <si>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</si>
  <si>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</si>
  <si>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</si>
  <si>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</si>
  <si>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</si>
  <si>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</si>
  <si>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</si>
  <si>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</si>
  <si>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</si>
  <si>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</si>
  <si>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</si>
  <si>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</si>
  <si>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</si>
  <si>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</si>
  <si>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</si>
  <si>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</si>
  <si>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</si>
  <si>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</si>
  <si>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</si>
  <si>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</si>
  <si>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</si>
  <si>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</si>
  <si>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</si>
  <si>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</si>
  <si>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</si>
  <si>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</si>
  <si>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</si>
  <si>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</si>
  <si>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</si>
  <si>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</si>
  <si>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</si>
  <si>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</si>
  <si>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</si>
  <si>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</si>
  <si>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</si>
  <si>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</si>
  <si>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</si>
  <si>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</si>
  <si>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</si>
  <si>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</si>
  <si>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</si>
  <si>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</si>
  <si>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</si>
  <si>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</si>
  <si>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</si>
  <si>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</si>
  <si>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</si>
  <si>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</si>
  <si>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</si>
  <si>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</si>
  <si>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</si>
  <si>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</si>
  <si>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</si>
  <si>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</si>
  <si>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</si>
  <si>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</si>
  <si>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</si>
  <si>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</si>
  <si>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</si>
  <si>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</si>
  <si>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</si>
  <si>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</si>
  <si>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</si>
  <si>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</si>
  <si>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</si>
  <si>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</si>
  <si>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</si>
  <si>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</si>
  <si>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</si>
  <si>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</si>
  <si>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</si>
  <si>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</si>
  <si>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</si>
  <si>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</si>
  <si>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</si>
  <si>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</si>
  <si>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</si>
  <si>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</si>
  <si>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</si>
  <si>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</si>
  <si>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</si>
  <si>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</si>
  <si>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</si>
  <si>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</si>
  <si>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</si>
  <si>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</si>
  <si>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</si>
  <si>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</si>
  <si>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</si>
  <si>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</si>
  <si>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</si>
  <si>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</si>
  <si>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</si>
  <si>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</si>
  <si>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</si>
  <si>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</si>
  <si>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</si>
  <si>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</si>
  <si>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</si>
  <si>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</si>
  <si>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</si>
  <si>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</si>
  <si>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</si>
  <si>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</si>
  <si>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</si>
  <si>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</si>
  <si>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</si>
  <si>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</si>
  <si>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</si>
  <si>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</si>
  <si>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</si>
  <si>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</si>
  <si>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</si>
  <si>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</si>
  <si>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</si>
  <si>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</si>
  <si>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</si>
  <si>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</si>
  <si>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</si>
  <si>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</si>
  <si>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</si>
  <si>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</si>
  <si>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</si>
  <si>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</si>
  <si>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</si>
  <si>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</si>
  <si>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</si>
  <si>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</si>
  <si>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</si>
  <si>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</si>
  <si>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</si>
  <si>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</si>
  <si>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</si>
  <si>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</si>
  <si>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</si>
  <si>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</si>
  <si>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</si>
  <si>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</si>
  <si>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</si>
  <si>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</si>
  <si>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</si>
  <si>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</si>
  <si>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</si>
  <si>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</si>
  <si>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</si>
  <si>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</si>
  <si>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</si>
  <si>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</si>
  <si>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</si>
  <si>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</si>
  <si>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</si>
  <si>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</si>
  <si>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</si>
  <si>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</si>
  <si>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</si>
  <si>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</si>
  <si>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</si>
  <si>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</si>
  <si>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</si>
  <si>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</si>
  <si>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</si>
  <si>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</si>
  <si>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</si>
  <si>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</si>
  <si>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</si>
  <si>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</si>
  <si>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</si>
  <si>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</si>
  <si>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</si>
  <si>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</si>
  <si>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</si>
  <si>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</si>
  <si>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</si>
  <si>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</si>
  <si>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</si>
  <si>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</si>
  <si>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</si>
  <si>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</si>
  <si>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</si>
  <si>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</si>
  <si>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</si>
  <si>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</si>
  <si>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</si>
  <si>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</si>
  <si>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</si>
  <si>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</si>
  <si>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</si>
  <si>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</si>
  <si>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</si>
  <si>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</si>
  <si>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</si>
  <si>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</si>
  <si>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</si>
  <si>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</si>
  <si>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</si>
  <si>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</si>
  <si>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</si>
  <si>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</si>
  <si>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</si>
  <si>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</si>
  <si>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</si>
  <si>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</si>
  <si>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</si>
  <si>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</si>
  <si>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</si>
  <si>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</si>
  <si>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</si>
  <si>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</si>
  <si>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</si>
  <si>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</si>
  <si>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</si>
  <si>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</si>
  <si>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</si>
  <si>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</si>
  <si>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</si>
  <si>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</si>
  <si>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</si>
  <si>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</si>
  <si>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</si>
  <si>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</si>
  <si>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</si>
  <si>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</si>
  <si>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</si>
  <si>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</si>
  <si>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</si>
  <si>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</si>
  <si>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</si>
  <si>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</si>
  <si>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</si>
  <si>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</si>
  <si>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</si>
  <si>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</si>
  <si>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</si>
  <si>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</si>
  <si>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</si>
  <si>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</si>
  <si>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</si>
  <si>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</si>
  <si>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</si>
  <si>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</si>
  <si>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</si>
  <si>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</si>
  <si>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</si>
  <si>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</si>
  <si>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</si>
  <si>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</si>
  <si>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</si>
  <si>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</si>
  <si>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</si>
  <si>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</si>
  <si>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</si>
  <si>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</si>
  <si>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</si>
  <si>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</si>
  <si>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</si>
  <si>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</si>
  <si>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</si>
  <si>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</si>
  <si>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</si>
  <si>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</si>
  <si>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</si>
  <si>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</si>
  <si>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</si>
  <si>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</si>
  <si>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</si>
  <si>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</si>
  <si>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</si>
  <si>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</si>
  <si>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</si>
  <si>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</si>
  <si>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</si>
  <si>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</si>
  <si>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</si>
  <si>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</si>
  <si>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</si>
  <si>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</si>
  <si>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</si>
  <si>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</si>
  <si>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</si>
  <si>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</si>
  <si>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</si>
  <si>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</si>
  <si>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</si>
  <si>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</si>
  <si>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</si>
  <si>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</si>
  <si>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</si>
  <si>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</si>
  <si>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</si>
  <si>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</si>
  <si>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</si>
  <si>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</si>
  <si>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</si>
  <si>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</si>
  <si>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</si>
  <si>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</si>
  <si>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</si>
  <si>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</si>
  <si>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</si>
  <si>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</si>
  <si>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</si>
  <si>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</si>
  <si>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</si>
  <si>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</si>
  <si>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</si>
  <si>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</si>
  <si>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</si>
  <si>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</si>
  <si>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</si>
  <si>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</si>
  <si>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</si>
  <si>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</si>
  <si>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</si>
  <si>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</si>
  <si>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</si>
  <si>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</si>
  <si>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</si>
  <si>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</si>
  <si>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</si>
  <si>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</si>
  <si>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</si>
  <si>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</si>
  <si>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</si>
  <si>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</si>
  <si>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</si>
  <si>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</si>
  <si>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</si>
  <si>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</si>
  <si>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</si>
  <si>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</si>
  <si>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</si>
  <si>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</si>
  <si>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</si>
  <si>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</si>
  <si>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</si>
  <si>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</si>
  <si>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</si>
  <si>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</si>
  <si>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</si>
  <si>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</si>
  <si>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</si>
  <si>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</si>
  <si>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</si>
  <si>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</si>
  <si>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</si>
  <si>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</si>
  <si>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</si>
  <si>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</si>
  <si>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</si>
  <si>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</si>
  <si>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</si>
  <si>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</si>
  <si>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</si>
  <si>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</si>
  <si>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</si>
  <si>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</si>
  <si>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</si>
  <si>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</si>
  <si>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</si>
  <si>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</si>
  <si>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</si>
  <si>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</si>
  <si>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</si>
  <si>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</si>
  <si>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</si>
  <si>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</si>
  <si>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</si>
  <si>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26.04.2022</t>
  </si>
  <si>
    <t>StatistikNr</t>
  </si>
  <si>
    <t>vdp-Statistik StTv gem. § 28 PfandBG</t>
  </si>
  <si>
    <t>(Stand/Version)</t>
  </si>
  <si>
    <t>AktJahr</t>
  </si>
  <si>
    <t>2022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</si>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</sst>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MK72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1. Quartal 2022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Q1 2022</v>
      </c>
      <c r="E20" s="23" t="str">
        <f>AktQuartKurz&amp;" "&amp;(AktJahr-1)</f>
        <v>Q1 2021</v>
      </c>
      <c r="F20" s="24" t="str">
        <f>D20</f>
        <v>Q1 2022</v>
      </c>
      <c r="G20" s="23" t="str">
        <f>E20</f>
        <v>Q1 2021</v>
      </c>
      <c r="H20" s="24" t="str">
        <f>D20</f>
        <v>Q1 2022</v>
      </c>
      <c r="I20" s="23" t="str">
        <f>E20</f>
        <v>Q1 2021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5838.89</v>
      </c>
      <c r="E21" s="28">
        <v>5814.6750000000002</v>
      </c>
      <c r="F21" s="27">
        <v>5800.4802229999996</v>
      </c>
      <c r="G21" s="28">
        <v>5950.643</v>
      </c>
      <c r="H21" s="27">
        <v>5677.9553609999994</v>
      </c>
      <c r="I21" s="28">
        <v>5844.8220000000001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11265.525694</v>
      </c>
      <c r="E23" s="36">
        <v>10575.362999999999</v>
      </c>
      <c r="F23" s="35">
        <v>11578.140448</v>
      </c>
      <c r="G23" s="36">
        <v>11316.584000000001</v>
      </c>
      <c r="H23" s="35">
        <v>11171.326739</v>
      </c>
      <c r="I23" s="36">
        <v>10883.981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5426.6356939999996</v>
      </c>
      <c r="E25" s="28">
        <f t="shared" si="0"/>
        <v>4760.6879999999992</v>
      </c>
      <c r="F25" s="27">
        <f t="shared" si="0"/>
        <v>5777.6602250000005</v>
      </c>
      <c r="G25" s="28">
        <f t="shared" si="0"/>
        <v>5365.9410000000007</v>
      </c>
      <c r="H25" s="27">
        <f t="shared" si="0"/>
        <v>5493.3713780000007</v>
      </c>
      <c r="I25" s="28">
        <f t="shared" si="0"/>
        <v>5039.1589999999997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92.939508947762306</v>
      </c>
      <c r="E26" s="40">
        <f t="shared" si="1"/>
        <v>81.873673077171105</v>
      </c>
      <c r="F26" s="39">
        <f t="shared" si="1"/>
        <v>99.606584332284882</v>
      </c>
      <c r="G26" s="40">
        <f t="shared" si="1"/>
        <v>90.174137483966035</v>
      </c>
      <c r="H26" s="39">
        <f t="shared" si="1"/>
        <v>96.749111761817545</v>
      </c>
      <c r="I26" s="40">
        <f t="shared" si="1"/>
        <v>86.215782105939226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5426.6356940000014</v>
      </c>
      <c r="E28" s="49">
        <v>4760.6880000000001</v>
      </c>
      <c r="F28" s="48">
        <v>5777.6602249999996</v>
      </c>
      <c r="G28" s="49">
        <v>5365.9409999999998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92.939508947762349</v>
      </c>
      <c r="E29" s="40">
        <f>IF(E21=0,0,100*E28/E21)</f>
        <v>81.873673077171119</v>
      </c>
      <c r="F29" s="39">
        <f>IF(F21=0,0,100*F28/F21)</f>
        <v>99.606584332284868</v>
      </c>
      <c r="G29" s="40">
        <f>IF(G21=0,0,100*G28/G21)</f>
        <v>90.174137483966021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Q1 2022</v>
      </c>
      <c r="E33" s="23" t="str">
        <f>AktQuartKurz&amp;" "&amp;(AktJahr-1)</f>
        <v>Q1 2021</v>
      </c>
      <c r="F33" s="24" t="str">
        <f>D33</f>
        <v>Q1 2022</v>
      </c>
      <c r="G33" s="23" t="str">
        <f>E33</f>
        <v>Q1 2021</v>
      </c>
      <c r="H33" s="24" t="str">
        <f>D33</f>
        <v>Q1 2022</v>
      </c>
      <c r="I33" s="23" t="str">
        <f>E33</f>
        <v>Q1 2021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17189.36923</v>
      </c>
      <c r="E34" s="28">
        <v>19184.904999999999</v>
      </c>
      <c r="F34" s="27">
        <v>17871.966915000001</v>
      </c>
      <c r="G34" s="28">
        <v>21074.720000000001</v>
      </c>
      <c r="H34" s="27">
        <v>16768.139078</v>
      </c>
      <c r="I34" s="28">
        <v>20071.165000000001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23296.292943</v>
      </c>
      <c r="E36" s="36">
        <v>22790.080999999998</v>
      </c>
      <c r="F36" s="35">
        <v>24574.602907</v>
      </c>
      <c r="G36" s="36">
        <v>26141.378000000001</v>
      </c>
      <c r="H36" s="35">
        <v>21944.201295999999</v>
      </c>
      <c r="I36" s="36">
        <v>23895.53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6106.9237130000001</v>
      </c>
      <c r="E38" s="28">
        <f t="shared" si="2"/>
        <v>3605.1759999999995</v>
      </c>
      <c r="F38" s="27">
        <f t="shared" si="2"/>
        <v>6702.6359919999995</v>
      </c>
      <c r="G38" s="28">
        <f t="shared" si="2"/>
        <v>5066.6579999999994</v>
      </c>
      <c r="H38" s="27">
        <f t="shared" si="2"/>
        <v>5176.0622179999991</v>
      </c>
      <c r="I38" s="28">
        <f t="shared" si="2"/>
        <v>3824.364999999998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35.527328730258475</v>
      </c>
      <c r="E39" s="40">
        <f t="shared" si="3"/>
        <v>18.791732354160732</v>
      </c>
      <c r="F39" s="39">
        <f t="shared" si="3"/>
        <v>37.503628021907623</v>
      </c>
      <c r="G39" s="40">
        <f t="shared" si="3"/>
        <v>24.041401261796118</v>
      </c>
      <c r="H39" s="39">
        <f t="shared" si="3"/>
        <v>30.868435632139139</v>
      </c>
      <c r="I39" s="40">
        <f t="shared" si="3"/>
        <v>19.054026011942991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6106.9237130000001</v>
      </c>
      <c r="E41" s="49">
        <v>3605.1770000000001</v>
      </c>
      <c r="F41" s="48">
        <v>6702.6359920000004</v>
      </c>
      <c r="G41" s="49">
        <v>5066.6580000000004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35.527328730258475</v>
      </c>
      <c r="E42" s="40">
        <f>IF(E34=0,0,100*E41/E34)</f>
        <v>18.791737566592069</v>
      </c>
      <c r="F42" s="39">
        <f>IF(F34=0,0,100*F41/F34)</f>
        <v>37.50362802190763</v>
      </c>
      <c r="G42" s="40">
        <f>IF(G34=0,0,100*G41/G34)</f>
        <v>24.041401261796125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Q1 2022</v>
      </c>
      <c r="E46" s="23" t="str">
        <f>AktQuartKurz&amp;" "&amp;(AktJahr-1)</f>
        <v>Q1 2021</v>
      </c>
      <c r="F46" s="24" t="str">
        <f>D46</f>
        <v>Q1 2022</v>
      </c>
      <c r="G46" s="23" t="str">
        <f>E46</f>
        <v>Q1 2021</v>
      </c>
      <c r="H46" s="24" t="str">
        <f>D46</f>
        <v>Q1 2022</v>
      </c>
      <c r="I46" s="23" t="str">
        <f>E46</f>
        <v>Q1 2021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Q1 2022</v>
      </c>
      <c r="E59" s="23" t="str">
        <f>AktQuartKurz&amp;" "&amp;(AktJahr-1)</f>
        <v>Q1 2021</v>
      </c>
      <c r="F59" s="24" t="str">
        <f>D59</f>
        <v>Q1 2022</v>
      </c>
      <c r="G59" s="23" t="str">
        <f>E59</f>
        <v>Q1 2021</v>
      </c>
      <c r="H59" s="24" t="str">
        <f>D59</f>
        <v>Q1 2022</v>
      </c>
      <c r="I59" s="23" t="str">
        <f>E59</f>
        <v>Q1 2021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1. Quartal 2022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440.5</v>
      </c>
      <c r="F13" s="125">
        <v>0</v>
      </c>
      <c r="G13" s="125">
        <v>440.5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2021</v>
      </c>
      <c r="E14" s="169">
        <v>408.5</v>
      </c>
      <c r="F14" s="167">
        <v>0</v>
      </c>
      <c r="G14" s="167">
        <v>408.5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440.5</v>
      </c>
      <c r="F15" s="125">
        <v>0</v>
      </c>
      <c r="G15" s="125">
        <v>440.5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2021</v>
      </c>
      <c r="E16" s="169">
        <v>408.5</v>
      </c>
      <c r="F16" s="167">
        <v>0</v>
      </c>
      <c r="G16" s="167">
        <v>408.5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2022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2022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2022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2022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2022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2022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2022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2022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2022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2022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2022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2022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2022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2022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2022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2022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2022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2022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2022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2022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2022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2022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2022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2022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2022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2022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2022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2022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2022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2022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2022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2022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2022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2022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2022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2022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2022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2022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2022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2022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2022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2022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1. Quartal 2022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Q1 2022</v>
      </c>
      <c r="E8" s="228" t="str">
        <f>AktQuartKurz&amp;" "&amp;(AktJahr-1)</f>
        <v>Q1 2021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5838.89</v>
      </c>
      <c r="E9" s="232">
        <v>5814.6750000000002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53.89</v>
      </c>
      <c r="E10" s="238">
        <v>51.8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11265.525694</v>
      </c>
      <c r="E12" s="244">
        <v>10575.362999999999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4.3999999999999997E-2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69.819999999999993</v>
      </c>
      <c r="E16" s="248">
        <v>70.8</v>
      </c>
    </row>
    <row r="17" spans="1:5" ht="12.75" customHeight="1" x14ac:dyDescent="0.2">
      <c r="A17" s="223">
        <v>0</v>
      </c>
      <c r="B17" s="338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382</v>
      </c>
      <c r="D18" s="247">
        <v>84.724731000000006</v>
      </c>
      <c r="E18" s="248">
        <v>83.495999999999995</v>
      </c>
    </row>
    <row r="19" spans="1:5" ht="12.75" customHeight="1" x14ac:dyDescent="0.2">
      <c r="A19" s="223">
        <v>0</v>
      </c>
      <c r="B19" s="339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385</v>
      </c>
      <c r="D21" s="247">
        <v>284.09242699999999</v>
      </c>
      <c r="E21" s="248">
        <v>395.86700000000002</v>
      </c>
    </row>
    <row r="22" spans="1:5" ht="12.75" customHeight="1" x14ac:dyDescent="0.2">
      <c r="A22" s="223"/>
      <c r="B22" s="339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39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39"/>
      <c r="C26" s="249" t="s">
        <v>390</v>
      </c>
      <c r="D26" s="247">
        <v>777.15717900000004</v>
      </c>
      <c r="E26" s="248">
        <v>455.24299999999999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4.4000000000000004</v>
      </c>
      <c r="E28" s="248">
        <v>4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57.99</v>
      </c>
      <c r="E29" s="248">
        <v>57.9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Q1 2022</v>
      </c>
      <c r="E33" s="228" t="str">
        <f>AktQuartKurz&amp;" "&amp;(AktJahr-1)</f>
        <v>Q1 2021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17189.36923</v>
      </c>
      <c r="E34" s="258">
        <v>19184.904999999999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88.23</v>
      </c>
      <c r="E35" s="238">
        <v>87.6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23296.292943</v>
      </c>
      <c r="E37" s="261">
        <v>22790.080999999998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92.42</v>
      </c>
      <c r="E41" s="248">
        <v>90.7</v>
      </c>
    </row>
    <row r="42" spans="1:5" ht="12.75" customHeight="1" x14ac:dyDescent="0.2">
      <c r="A42" s="223">
        <v>1</v>
      </c>
      <c r="B42" s="338" t="s">
        <v>380</v>
      </c>
      <c r="C42" s="249" t="s">
        <v>381</v>
      </c>
      <c r="D42" s="247">
        <v>7.6378300000000001</v>
      </c>
      <c r="E42" s="248">
        <v>19.295000000000002</v>
      </c>
    </row>
    <row r="43" spans="1:5" ht="12.75" customHeight="1" x14ac:dyDescent="0.2">
      <c r="A43" s="223"/>
      <c r="B43" s="339"/>
      <c r="C43" s="249" t="s">
        <v>382</v>
      </c>
      <c r="D43" s="247">
        <v>3.1469239999999998</v>
      </c>
      <c r="E43" s="248">
        <v>3.4390000000000001</v>
      </c>
    </row>
    <row r="44" spans="1:5" ht="12.75" customHeight="1" x14ac:dyDescent="0.2">
      <c r="A44" s="223"/>
      <c r="B44" s="339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385</v>
      </c>
      <c r="D46" s="247">
        <v>377.94110799999999</v>
      </c>
      <c r="E46" s="248">
        <v>405.25099999999998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220.680386</v>
      </c>
      <c r="E51" s="248">
        <v>257.358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Q1 2022</v>
      </c>
      <c r="E58" s="228" t="str">
        <f>AktQuartKurz&amp;" "&amp;(AktJahr-1)</f>
        <v>Q1 2021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8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39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39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39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39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Q1 2022</v>
      </c>
      <c r="E83" s="228" t="str">
        <f>AktQuartKurz&amp;" "&amp;(AktJahr-1)</f>
        <v>Q1 2021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8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39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39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39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39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3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26-April-2022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44651</v>
      </c>
      <c r="G9" s="279"/>
      <c r="H9" s="277" t="s">
        <v>442</v>
      </c>
      <c r="I9" s="282" t="str">
        <f>(AktJahr&amp;RIGHT("0"&amp;AktMonat,2))</f>
        <v>202203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1.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1. Quartal 2022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Q1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1. Quartal 2022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Q1 2022</v>
      </c>
      <c r="E8" s="300"/>
      <c r="F8" s="308" t="str">
        <f>AktQuartKurz&amp;" "&amp;(AktJahr-1)</f>
        <v>Q1 2021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912</v>
      </c>
      <c r="E11" s="70">
        <v>1571.7959049999999</v>
      </c>
      <c r="F11" s="69">
        <v>501.375</v>
      </c>
      <c r="G11" s="70">
        <v>699.28300000000002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1490.5</v>
      </c>
      <c r="E12" s="70">
        <v>986.95669299999997</v>
      </c>
      <c r="F12" s="69">
        <v>260.7</v>
      </c>
      <c r="G12" s="70">
        <v>613.553</v>
      </c>
    </row>
    <row r="13" spans="1:7" ht="12.75" customHeight="1" x14ac:dyDescent="0.2">
      <c r="A13" s="18"/>
      <c r="B13" s="311" t="s">
        <v>29</v>
      </c>
      <c r="C13" s="312"/>
      <c r="D13" s="69">
        <v>870</v>
      </c>
      <c r="E13" s="70">
        <v>741.80981099999997</v>
      </c>
      <c r="F13" s="69">
        <v>912</v>
      </c>
      <c r="G13" s="70">
        <v>877.49700000000007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10</v>
      </c>
      <c r="E14" s="72">
        <v>567.50897999999995</v>
      </c>
      <c r="F14" s="71">
        <v>1490.5</v>
      </c>
      <c r="G14" s="72">
        <v>653.69600000000003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1479.39</v>
      </c>
      <c r="E15" s="72">
        <v>1921.9868269999999</v>
      </c>
      <c r="F15" s="71">
        <v>870</v>
      </c>
      <c r="G15" s="72">
        <v>1324.336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156.5</v>
      </c>
      <c r="E16" s="72">
        <v>1653.6183980000001</v>
      </c>
      <c r="F16" s="71">
        <v>1252.5999999999999</v>
      </c>
      <c r="G16" s="72">
        <v>1698.2470000000001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22</v>
      </c>
      <c r="E17" s="72">
        <v>1479.2371949999999</v>
      </c>
      <c r="F17" s="71">
        <v>157.5</v>
      </c>
      <c r="G17" s="72">
        <v>1484.9159999999999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828.5</v>
      </c>
      <c r="E18" s="70">
        <v>2121.6468319999999</v>
      </c>
      <c r="F18" s="69">
        <v>300</v>
      </c>
      <c r="G18" s="70">
        <v>3046.8760000000002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70</v>
      </c>
      <c r="E19" s="70">
        <v>220.96505199999999</v>
      </c>
      <c r="F19" s="69">
        <v>70</v>
      </c>
      <c r="G19" s="70">
        <v>176.959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Q1 2022</v>
      </c>
      <c r="E21" s="300"/>
      <c r="F21" s="308" t="str">
        <f>AktQuartKurz&amp;" "&amp;(AktJahr-1)</f>
        <v>Q1 2021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1834.404</v>
      </c>
      <c r="E24" s="70">
        <v>1572.865182</v>
      </c>
      <c r="F24" s="69">
        <v>1284.1780000000001</v>
      </c>
      <c r="G24" s="70">
        <v>1428.6869999999999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855.77883600000007</v>
      </c>
      <c r="E25" s="70">
        <v>1335.801892</v>
      </c>
      <c r="F25" s="69">
        <v>2068.6979999999999</v>
      </c>
      <c r="G25" s="70">
        <v>1333.347</v>
      </c>
    </row>
    <row r="26" spans="1:7" ht="12.75" customHeight="1" x14ac:dyDescent="0.2">
      <c r="A26" s="18"/>
      <c r="B26" s="311" t="s">
        <v>29</v>
      </c>
      <c r="C26" s="312"/>
      <c r="D26" s="69">
        <v>1996.3732299999999</v>
      </c>
      <c r="E26" s="70">
        <v>973.23860500000001</v>
      </c>
      <c r="F26" s="69">
        <v>1834.404</v>
      </c>
      <c r="G26" s="70">
        <v>883.96600000000001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587.60814400000004</v>
      </c>
      <c r="E27" s="72">
        <v>1437.7088229999999</v>
      </c>
      <c r="F27" s="71">
        <v>851.56600000000003</v>
      </c>
      <c r="G27" s="72">
        <v>847.61099999999999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3605.6849099999999</v>
      </c>
      <c r="E28" s="72">
        <v>1997.7511159999999</v>
      </c>
      <c r="F28" s="71">
        <v>2603.3409999999999</v>
      </c>
      <c r="G28" s="72">
        <v>2166.48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1637.823707</v>
      </c>
      <c r="E29" s="72">
        <v>1380.1209429999999</v>
      </c>
      <c r="F29" s="71">
        <v>3149.0230000000001</v>
      </c>
      <c r="G29" s="72">
        <v>1917.336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758.78019700000004</v>
      </c>
      <c r="E30" s="72">
        <v>1360.5134559999999</v>
      </c>
      <c r="F30" s="71">
        <v>1637.8240000000001</v>
      </c>
      <c r="G30" s="72">
        <v>1330.681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3654.7076929999998</v>
      </c>
      <c r="E31" s="70">
        <v>6091.833826</v>
      </c>
      <c r="F31" s="69">
        <v>3234.3409999999999</v>
      </c>
      <c r="G31" s="70">
        <v>6127.6279999999997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2258.2085149999998</v>
      </c>
      <c r="E32" s="72">
        <v>7146.4591</v>
      </c>
      <c r="F32" s="71">
        <v>2521.5279999999998</v>
      </c>
      <c r="G32" s="72">
        <v>6754.3459999999995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7" t="str">
        <f>AktQuartKurz&amp;" "&amp;AktJahr</f>
        <v>Q1 2022</v>
      </c>
      <c r="E34" s="300"/>
      <c r="F34" s="308" t="str">
        <f>AktQuartKurz&amp;" "&amp;(AktJahr-1)</f>
        <v>Q1 2021</v>
      </c>
      <c r="G34" s="306"/>
    </row>
    <row r="35" spans="1:7" ht="12.75" hidden="1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7" t="str">
        <f>AktQuartKurz&amp;" "&amp;AktJahr</f>
        <v>Q1 2022</v>
      </c>
      <c r="E47" s="300"/>
      <c r="F47" s="308" t="str">
        <f>AktQuartKurz&amp;" "&amp;(AktJahr-1)</f>
        <v>Q1 2021</v>
      </c>
      <c r="G47" s="306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1. Quartal 2022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Q1 2022</v>
      </c>
      <c r="E7" s="76" t="str">
        <f>AktQuartKurz&amp;" "&amp;(AktJahr-1)</f>
        <v>Q1 2021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1.5904290000000001</v>
      </c>
      <c r="E9" s="80">
        <v>2.4159999999999999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19.332758999999999</v>
      </c>
      <c r="E10" s="80">
        <v>26.09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1371.3151700000001</v>
      </c>
      <c r="E11" s="80">
        <v>1415.145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9514.2873359999994</v>
      </c>
      <c r="E12" s="80">
        <v>8772.7129999999997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10906.525694</v>
      </c>
      <c r="E13" s="83">
        <f>SUM(E9:E12)</f>
        <v>10216.364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1. Quartal 2022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Q1 2022</v>
      </c>
      <c r="E19" s="76" t="str">
        <f>AktQuartKurz&amp;" "&amp;(AktJahr-1)</f>
        <v>Q1 2021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3721.5414689999998</v>
      </c>
      <c r="E21" s="70">
        <v>3576.875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6397.9103240000004</v>
      </c>
      <c r="E22" s="83">
        <v>5639.4949999999999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12736.34115</v>
      </c>
      <c r="E23" s="88">
        <v>13165.212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22855.792943</v>
      </c>
      <c r="E24" s="83">
        <f>SUM(E21:E23)</f>
        <v>22381.581999999999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1. Quartal 2022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Q1 2022</v>
      </c>
      <c r="E31" s="76" t="str">
        <f>AktQuartKurz&amp;" "&amp;(AktJahr-1)</f>
        <v>Q1 2021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1. Quartal 2022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Q1 2022</v>
      </c>
      <c r="E43" s="76" t="str">
        <f>AktQuartKurz&amp;" "&amp;(AktJahr-1)</f>
        <v>Q1 2021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MK93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1. Quartal 2022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1.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2022</v>
      </c>
      <c r="E16" s="125">
        <f t="shared" ref="E16:E47" si="0">F16+L16</f>
        <v>10906.525693000001</v>
      </c>
      <c r="F16" s="125">
        <f t="shared" ref="F16:F47" si="1">SUM(G16:K16)</f>
        <v>1486.228038</v>
      </c>
      <c r="G16" s="125">
        <v>4.8324150000000001</v>
      </c>
      <c r="H16" s="125">
        <v>0</v>
      </c>
      <c r="I16" s="125">
        <v>1409.9316349999999</v>
      </c>
      <c r="J16" s="125">
        <v>4.0259780000000003</v>
      </c>
      <c r="K16" s="125">
        <v>67.438009999999991</v>
      </c>
      <c r="L16" s="125">
        <f t="shared" ref="L16:L47" si="2">SUM(M16:R16)</f>
        <v>9420.2976550000021</v>
      </c>
      <c r="M16" s="125">
        <v>4291.3999960000001</v>
      </c>
      <c r="N16" s="125">
        <v>2309.914886</v>
      </c>
      <c r="O16" s="125">
        <v>108.71485300000001</v>
      </c>
      <c r="P16" s="125">
        <v>2525.0636650000001</v>
      </c>
      <c r="Q16" s="125">
        <v>181.054982</v>
      </c>
      <c r="R16" s="125">
        <v>4.149273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2021</v>
      </c>
      <c r="E17" s="127">
        <f t="shared" si="0"/>
        <v>10216.366</v>
      </c>
      <c r="F17" s="127">
        <f t="shared" si="1"/>
        <v>1481.5819999999999</v>
      </c>
      <c r="G17" s="127">
        <v>4.8600000000000003</v>
      </c>
      <c r="H17" s="127">
        <v>0</v>
      </c>
      <c r="I17" s="127">
        <v>1451.289</v>
      </c>
      <c r="J17" s="127">
        <v>6.0659999999999998</v>
      </c>
      <c r="K17" s="127">
        <v>19.367000000000001</v>
      </c>
      <c r="L17" s="127">
        <f t="shared" si="2"/>
        <v>8734.7839999999997</v>
      </c>
      <c r="M17" s="127">
        <v>4003.4250000000002</v>
      </c>
      <c r="N17" s="127">
        <v>2385.8229999999999</v>
      </c>
      <c r="O17" s="127">
        <v>93.442999999999998</v>
      </c>
      <c r="P17" s="127">
        <v>2082.6979999999999</v>
      </c>
      <c r="Q17" s="127">
        <v>169.39500000000001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2022</v>
      </c>
      <c r="E18" s="125">
        <f t="shared" si="0"/>
        <v>6310.6983440000004</v>
      </c>
      <c r="F18" s="125">
        <f t="shared" si="1"/>
        <v>1481.458038</v>
      </c>
      <c r="G18" s="125">
        <v>6.2414999999999998E-2</v>
      </c>
      <c r="H18" s="125">
        <v>0</v>
      </c>
      <c r="I18" s="125">
        <v>1409.9316349999999</v>
      </c>
      <c r="J18" s="125">
        <v>4.0259780000000003</v>
      </c>
      <c r="K18" s="125">
        <v>67.438009999999991</v>
      </c>
      <c r="L18" s="125">
        <f t="shared" si="2"/>
        <v>4829.2403060000006</v>
      </c>
      <c r="M18" s="125">
        <v>1757.641464</v>
      </c>
      <c r="N18" s="125">
        <v>1317.3598770000001</v>
      </c>
      <c r="O18" s="125">
        <v>108.71485300000001</v>
      </c>
      <c r="P18" s="125">
        <v>1469.2476730000001</v>
      </c>
      <c r="Q18" s="125">
        <v>172.12716599999999</v>
      </c>
      <c r="R18" s="125">
        <v>4.149273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2021</v>
      </c>
      <c r="E19" s="127">
        <f t="shared" si="0"/>
        <v>6170.9</v>
      </c>
      <c r="F19" s="127">
        <f t="shared" si="1"/>
        <v>1440.7929999999999</v>
      </c>
      <c r="G19" s="127">
        <v>0.09</v>
      </c>
      <c r="H19" s="127">
        <v>0</v>
      </c>
      <c r="I19" s="127">
        <v>1421.87</v>
      </c>
      <c r="J19" s="127">
        <v>6.0659999999999998</v>
      </c>
      <c r="K19" s="127">
        <v>12.766999999999999</v>
      </c>
      <c r="L19" s="127">
        <f t="shared" si="2"/>
        <v>4730.107</v>
      </c>
      <c r="M19" s="127">
        <v>1660.49</v>
      </c>
      <c r="N19" s="127">
        <v>1400.9110000000001</v>
      </c>
      <c r="O19" s="127">
        <v>93.442999999999998</v>
      </c>
      <c r="P19" s="127">
        <v>1405.8679999999999</v>
      </c>
      <c r="Q19" s="127">
        <v>169.39500000000001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2022</v>
      </c>
      <c r="E20" s="125">
        <f t="shared" si="0"/>
        <v>133.567713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133.567713</v>
      </c>
      <c r="M20" s="125">
        <v>126.607713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2021</v>
      </c>
      <c r="E21" s="127">
        <f t="shared" si="0"/>
        <v>129.88999999999999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123.28999999999999</v>
      </c>
      <c r="M21" s="127">
        <v>116.33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2022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2021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2022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2021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2022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2021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2022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2021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2022</v>
      </c>
      <c r="E30" s="125">
        <f t="shared" si="0"/>
        <v>1273.984412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1273.984412</v>
      </c>
      <c r="M30" s="125">
        <v>1018.708335</v>
      </c>
      <c r="N30" s="125">
        <v>105.486715</v>
      </c>
      <c r="O30" s="125">
        <v>0</v>
      </c>
      <c r="P30" s="125">
        <v>149.78936200000001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2021</v>
      </c>
      <c r="E31" s="127">
        <f t="shared" si="0"/>
        <v>1034.4260000000002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1034.4260000000002</v>
      </c>
      <c r="M31" s="127">
        <v>899.154</v>
      </c>
      <c r="N31" s="127">
        <v>69.632000000000005</v>
      </c>
      <c r="O31" s="127">
        <v>0</v>
      </c>
      <c r="P31" s="127">
        <v>65.64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2022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2021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2022</v>
      </c>
      <c r="E34" s="125">
        <f t="shared" si="0"/>
        <v>279.90174999999999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279.90174999999999</v>
      </c>
      <c r="M34" s="125">
        <v>101.243534</v>
      </c>
      <c r="N34" s="125">
        <v>178.65821600000001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2021</v>
      </c>
      <c r="E35" s="127">
        <f t="shared" si="0"/>
        <v>383.14300000000003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383.14300000000003</v>
      </c>
      <c r="M35" s="127">
        <v>176.673</v>
      </c>
      <c r="N35" s="127">
        <v>206.47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2022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2021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2022</v>
      </c>
      <c r="E38" s="125">
        <f t="shared" si="0"/>
        <v>549.47630200000003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549.47630200000003</v>
      </c>
      <c r="M38" s="125">
        <v>209.00800000000001</v>
      </c>
      <c r="N38" s="125">
        <v>216.82048599999999</v>
      </c>
      <c r="O38" s="125">
        <v>0</v>
      </c>
      <c r="P38" s="125">
        <v>114.72</v>
      </c>
      <c r="Q38" s="125">
        <v>8.9278160000000018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2021</v>
      </c>
      <c r="E39" s="127">
        <f t="shared" si="0"/>
        <v>475.74099999999999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475.74099999999999</v>
      </c>
      <c r="M39" s="127">
        <v>207.578</v>
      </c>
      <c r="N39" s="127">
        <v>239.84299999999999</v>
      </c>
      <c r="O39" s="127">
        <v>0</v>
      </c>
      <c r="P39" s="127">
        <v>28.32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2022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2021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2022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2021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2022</v>
      </c>
      <c r="E44" s="125">
        <f t="shared" si="0"/>
        <v>30.4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30.4</v>
      </c>
      <c r="M44" s="125">
        <v>30.4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2021</v>
      </c>
      <c r="E45" s="127">
        <f t="shared" si="0"/>
        <v>13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13</v>
      </c>
      <c r="M45" s="127">
        <v>13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2022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2021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2022</v>
      </c>
      <c r="E48" s="125">
        <f t="shared" ref="E48:E79" si="3">F48+L48</f>
        <v>665.79481699999997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661.02481699999998</v>
      </c>
      <c r="M48" s="125">
        <v>477.98481900000002</v>
      </c>
      <c r="N48" s="125">
        <v>24.579998</v>
      </c>
      <c r="O48" s="125">
        <v>0</v>
      </c>
      <c r="P48" s="125">
        <v>158.46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2021</v>
      </c>
      <c r="E49" s="127">
        <f t="shared" si="3"/>
        <v>775.32100000000014</v>
      </c>
      <c r="F49" s="127">
        <f t="shared" si="4"/>
        <v>4.7699999999999996</v>
      </c>
      <c r="G49" s="127">
        <v>4.7699999999999996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770.55100000000016</v>
      </c>
      <c r="M49" s="127">
        <v>532.42100000000005</v>
      </c>
      <c r="N49" s="127">
        <v>36.08</v>
      </c>
      <c r="O49" s="127">
        <v>0</v>
      </c>
      <c r="P49" s="127">
        <v>202.05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2022</v>
      </c>
      <c r="E50" s="125">
        <f t="shared" si="3"/>
        <v>70.779134999999997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70.779134999999997</v>
      </c>
      <c r="M50" s="125">
        <v>19.007999999999999</v>
      </c>
      <c r="N50" s="125">
        <v>51.771135000000001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2021</v>
      </c>
      <c r="E51" s="127">
        <f t="shared" si="3"/>
        <v>62.274000000000001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62.274000000000001</v>
      </c>
      <c r="M51" s="127">
        <v>19.007999999999999</v>
      </c>
      <c r="N51" s="127">
        <v>35.316000000000003</v>
      </c>
      <c r="O51" s="127">
        <v>0</v>
      </c>
      <c r="P51" s="127">
        <v>7.95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2022</v>
      </c>
      <c r="E52" s="125">
        <f t="shared" si="3"/>
        <v>560.63587899999993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560.63587899999993</v>
      </c>
      <c r="M52" s="125">
        <v>160.12</v>
      </c>
      <c r="N52" s="125">
        <v>163.965879</v>
      </c>
      <c r="O52" s="125">
        <v>0</v>
      </c>
      <c r="P52" s="125">
        <v>236.55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2021</v>
      </c>
      <c r="E53" s="127">
        <f t="shared" si="3"/>
        <v>473.10700000000008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473.10700000000008</v>
      </c>
      <c r="M53" s="127">
        <v>124.9</v>
      </c>
      <c r="N53" s="127">
        <v>137.24700000000001</v>
      </c>
      <c r="O53" s="127">
        <v>0</v>
      </c>
      <c r="P53" s="127">
        <v>210.96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2022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2021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2022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2021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2022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2021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2022</v>
      </c>
      <c r="E60" s="125">
        <f t="shared" si="3"/>
        <v>2.5071949999999998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2.5071949999999998</v>
      </c>
      <c r="M60" s="125">
        <v>0</v>
      </c>
      <c r="N60" s="125">
        <v>2.5071949999999998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2021</v>
      </c>
      <c r="E61" s="127">
        <f t="shared" si="3"/>
        <v>2.9350000000000001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2.9350000000000001</v>
      </c>
      <c r="M61" s="127">
        <v>0</v>
      </c>
      <c r="N61" s="127">
        <v>2.9350000000000001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2022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2021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2022</v>
      </c>
      <c r="E64" s="125">
        <f t="shared" si="3"/>
        <v>100.26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100.26</v>
      </c>
      <c r="M64" s="125">
        <v>0</v>
      </c>
      <c r="N64" s="125">
        <v>100.26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2021</v>
      </c>
      <c r="E65" s="127">
        <f t="shared" si="3"/>
        <v>98.766000000000005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98.766000000000005</v>
      </c>
      <c r="M65" s="127">
        <v>0</v>
      </c>
      <c r="N65" s="127">
        <v>98.766000000000005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2022</v>
      </c>
      <c r="E66" s="125">
        <f t="shared" si="3"/>
        <v>143.99237299999999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143.99237299999999</v>
      </c>
      <c r="M66" s="125">
        <v>108.52</v>
      </c>
      <c r="N66" s="125">
        <v>35.472372999999997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2021</v>
      </c>
      <c r="E67" s="127">
        <f t="shared" si="3"/>
        <v>144.09699999999998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144.09699999999998</v>
      </c>
      <c r="M67" s="127">
        <v>108.52</v>
      </c>
      <c r="N67" s="127">
        <v>35.576999999999998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2022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2021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2022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2021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2022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2021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2022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2021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2022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2021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2022</v>
      </c>
      <c r="E78" s="125">
        <f t="shared" si="3"/>
        <v>21.242816999999999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21.242816999999999</v>
      </c>
      <c r="M78" s="125">
        <v>0</v>
      </c>
      <c r="N78" s="125">
        <v>21.242816999999999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2021</v>
      </c>
      <c r="E79" s="127">
        <f t="shared" si="3"/>
        <v>19.702000000000002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19.702000000000002</v>
      </c>
      <c r="M79" s="127">
        <v>0</v>
      </c>
      <c r="N79" s="127">
        <v>19.702000000000002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2022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2021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2022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2021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2022</v>
      </c>
      <c r="E84" s="125">
        <f t="shared" si="6"/>
        <v>763.28495599999997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763.28495599999997</v>
      </c>
      <c r="M84" s="125">
        <v>282.15813100000003</v>
      </c>
      <c r="N84" s="125">
        <v>84.830195000000003</v>
      </c>
      <c r="O84" s="125">
        <v>0</v>
      </c>
      <c r="P84" s="125">
        <v>396.29662999999999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2021</v>
      </c>
      <c r="E85" s="127">
        <f t="shared" si="6"/>
        <v>433.06399999999996</v>
      </c>
      <c r="F85" s="127">
        <f t="shared" si="7"/>
        <v>29.419</v>
      </c>
      <c r="G85" s="127">
        <v>0</v>
      </c>
      <c r="H85" s="127">
        <v>0</v>
      </c>
      <c r="I85" s="127">
        <v>29.419</v>
      </c>
      <c r="J85" s="127">
        <v>0</v>
      </c>
      <c r="K85" s="127">
        <v>0</v>
      </c>
      <c r="L85" s="127">
        <f t="shared" si="8"/>
        <v>403.64499999999998</v>
      </c>
      <c r="M85" s="127">
        <v>145.351</v>
      </c>
      <c r="N85" s="127">
        <v>96.384</v>
      </c>
      <c r="O85" s="127">
        <v>0</v>
      </c>
      <c r="P85" s="127">
        <v>161.91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2022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2021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2022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2021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2022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2021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1. Quartal 2022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1.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61">
        <f t="shared" ref="E12:E43" si="0">SUM(G12:N12)</f>
        <v>22855.792942</v>
      </c>
      <c r="F12" s="71">
        <v>1618.8873610000001</v>
      </c>
      <c r="G12" s="162">
        <v>54.463672000000003</v>
      </c>
      <c r="H12" s="125">
        <v>2475.7755390000002</v>
      </c>
      <c r="I12" s="125">
        <v>9878.0350419999995</v>
      </c>
      <c r="J12" s="126">
        <v>1642.1686199999999</v>
      </c>
      <c r="K12" s="162">
        <v>1540.300804</v>
      </c>
      <c r="L12" s="125">
        <v>6621.8487089999999</v>
      </c>
      <c r="M12" s="125">
        <v>409.87358</v>
      </c>
      <c r="N12" s="126">
        <v>233.326976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2021</v>
      </c>
      <c r="E13" s="165">
        <f t="shared" si="0"/>
        <v>22381.582000000002</v>
      </c>
      <c r="F13" s="83">
        <v>1966.511</v>
      </c>
      <c r="G13" s="166">
        <v>57.93</v>
      </c>
      <c r="H13" s="167">
        <v>2540.8919999999998</v>
      </c>
      <c r="I13" s="167">
        <v>9572.1669999999995</v>
      </c>
      <c r="J13" s="168">
        <v>1393.259</v>
      </c>
      <c r="K13" s="166">
        <v>1862.963</v>
      </c>
      <c r="L13" s="167">
        <v>6333.8600000000006</v>
      </c>
      <c r="M13" s="167">
        <v>442.86500000000001</v>
      </c>
      <c r="N13" s="168">
        <v>177.64599999999999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61">
        <f t="shared" si="0"/>
        <v>21390.144109000001</v>
      </c>
      <c r="F14" s="83">
        <v>1085.49217</v>
      </c>
      <c r="G14" s="162">
        <v>54.463672000000003</v>
      </c>
      <c r="H14" s="125">
        <v>2415.7755390000002</v>
      </c>
      <c r="I14" s="125">
        <v>9268.6068500000001</v>
      </c>
      <c r="J14" s="126">
        <v>1564.3431700000001</v>
      </c>
      <c r="K14" s="162">
        <v>1085.49217</v>
      </c>
      <c r="L14" s="125">
        <v>6385.622378</v>
      </c>
      <c r="M14" s="125">
        <v>382.51335399999999</v>
      </c>
      <c r="N14" s="126">
        <v>233.326976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2021</v>
      </c>
      <c r="E15" s="165">
        <f t="shared" si="0"/>
        <v>20877.314000000002</v>
      </c>
      <c r="F15" s="83">
        <v>1316.2329999999999</v>
      </c>
      <c r="G15" s="166">
        <v>57.93</v>
      </c>
      <c r="H15" s="167">
        <v>2480.8919999999998</v>
      </c>
      <c r="I15" s="167">
        <v>8939.6110000000008</v>
      </c>
      <c r="J15" s="168">
        <v>1311.825</v>
      </c>
      <c r="K15" s="166">
        <v>1316.2329999999999</v>
      </c>
      <c r="L15" s="167">
        <v>6181.0920000000006</v>
      </c>
      <c r="M15" s="167">
        <v>412.08499999999998</v>
      </c>
      <c r="N15" s="168">
        <v>177.64599999999999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2022</v>
      </c>
      <c r="E16" s="161">
        <f t="shared" si="0"/>
        <v>28.692349</v>
      </c>
      <c r="F16" s="83">
        <v>28.692349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28.692349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2021</v>
      </c>
      <c r="E17" s="165">
        <f t="shared" si="0"/>
        <v>35.865000000000002</v>
      </c>
      <c r="F17" s="83">
        <v>35.865000000000002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35.865000000000002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2022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2021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2022</v>
      </c>
      <c r="E20" s="161">
        <f t="shared" si="0"/>
        <v>27.360226000000001</v>
      </c>
      <c r="F20" s="83">
        <v>27.360226000000001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27.360226000000001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2021</v>
      </c>
      <c r="E21" s="165">
        <f t="shared" si="0"/>
        <v>30.78</v>
      </c>
      <c r="F21" s="83">
        <v>30.78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30.78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2022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2021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2022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2021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2022</v>
      </c>
      <c r="E26" s="161">
        <f t="shared" si="0"/>
        <v>183.16207</v>
      </c>
      <c r="F26" s="83">
        <v>183.16207</v>
      </c>
      <c r="G26" s="162">
        <v>0</v>
      </c>
      <c r="H26" s="125">
        <v>0</v>
      </c>
      <c r="I26" s="125">
        <v>0</v>
      </c>
      <c r="J26" s="126">
        <v>0</v>
      </c>
      <c r="K26" s="162">
        <v>183.16207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2021</v>
      </c>
      <c r="E27" s="165">
        <f t="shared" si="0"/>
        <v>236.93600000000001</v>
      </c>
      <c r="F27" s="83">
        <v>236.93600000000001</v>
      </c>
      <c r="G27" s="166">
        <v>0</v>
      </c>
      <c r="H27" s="167">
        <v>0</v>
      </c>
      <c r="I27" s="167">
        <v>0</v>
      </c>
      <c r="J27" s="168">
        <v>0</v>
      </c>
      <c r="K27" s="166">
        <v>236.93600000000001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2022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2021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2022</v>
      </c>
      <c r="E30" s="161">
        <f t="shared" si="0"/>
        <v>665.11160600000005</v>
      </c>
      <c r="F30" s="83">
        <v>73.232653000000013</v>
      </c>
      <c r="G30" s="162">
        <v>0</v>
      </c>
      <c r="H30" s="125">
        <v>0</v>
      </c>
      <c r="I30" s="125">
        <v>591.87895300000002</v>
      </c>
      <c r="J30" s="126">
        <v>0</v>
      </c>
      <c r="K30" s="162">
        <v>73.232653000000013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2021</v>
      </c>
      <c r="E31" s="165">
        <f t="shared" si="0"/>
        <v>705.98700000000008</v>
      </c>
      <c r="F31" s="83">
        <v>106.637</v>
      </c>
      <c r="G31" s="166">
        <v>0</v>
      </c>
      <c r="H31" s="167">
        <v>0</v>
      </c>
      <c r="I31" s="167">
        <v>599.35</v>
      </c>
      <c r="J31" s="168">
        <v>0</v>
      </c>
      <c r="K31" s="166">
        <v>106.637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2022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2021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2022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2021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2022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2021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2022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2021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2022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2021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2022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2021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2022</v>
      </c>
      <c r="E44" s="161">
        <f t="shared" ref="E44:E75" si="3">SUM(G44:N44)</f>
        <v>15.442748</v>
      </c>
      <c r="F44" s="83">
        <v>15.442748</v>
      </c>
      <c r="G44" s="162">
        <v>0</v>
      </c>
      <c r="H44" s="125">
        <v>0</v>
      </c>
      <c r="I44" s="125">
        <v>0</v>
      </c>
      <c r="J44" s="126">
        <v>0</v>
      </c>
      <c r="K44" s="162">
        <v>15.442748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2021</v>
      </c>
      <c r="E45" s="165">
        <f t="shared" si="3"/>
        <v>3.996</v>
      </c>
      <c r="F45" s="83">
        <v>3.996</v>
      </c>
      <c r="G45" s="166">
        <v>0</v>
      </c>
      <c r="H45" s="167">
        <v>0</v>
      </c>
      <c r="I45" s="167">
        <v>0</v>
      </c>
      <c r="J45" s="168">
        <v>0</v>
      </c>
      <c r="K45" s="166">
        <v>3.996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2022</v>
      </c>
      <c r="E46" s="161">
        <f t="shared" si="3"/>
        <v>82.713814000000013</v>
      </c>
      <c r="F46" s="83">
        <v>12.720706</v>
      </c>
      <c r="G46" s="162">
        <v>0</v>
      </c>
      <c r="H46" s="125">
        <v>60</v>
      </c>
      <c r="I46" s="125">
        <v>9.9931080000000012</v>
      </c>
      <c r="J46" s="126">
        <v>0</v>
      </c>
      <c r="K46" s="162">
        <v>12.720706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2021</v>
      </c>
      <c r="E47" s="165">
        <f t="shared" si="3"/>
        <v>90.731999999999999</v>
      </c>
      <c r="F47" s="83">
        <v>15.656000000000001</v>
      </c>
      <c r="G47" s="166">
        <v>0</v>
      </c>
      <c r="H47" s="167">
        <v>60</v>
      </c>
      <c r="I47" s="167">
        <v>15.076000000000001</v>
      </c>
      <c r="J47" s="168">
        <v>0</v>
      </c>
      <c r="K47" s="166">
        <v>15.656000000000001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2022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2021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2022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2021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2022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2021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2" t="s">
        <v>116</v>
      </c>
      <c r="C54" s="123" t="s">
        <v>117</v>
      </c>
      <c r="D54" s="124" t="str">
        <f>$D$12</f>
        <v>Jahr 2022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2021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2022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2021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2022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2021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2" t="s">
        <v>122</v>
      </c>
      <c r="C60" s="123" t="s">
        <v>123</v>
      </c>
      <c r="D60" s="124" t="str">
        <f>$D$12</f>
        <v>Jahr 2022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2021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2022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2021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2022</v>
      </c>
      <c r="E64" s="161">
        <f t="shared" si="3"/>
        <v>85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85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2021</v>
      </c>
      <c r="E65" s="165">
        <f t="shared" si="3"/>
        <v>80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80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2022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2021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2022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2021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2022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2021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2022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2021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2022</v>
      </c>
      <c r="E74" s="161">
        <f t="shared" si="3"/>
        <v>207.53398200000001</v>
      </c>
      <c r="F74" s="83">
        <v>107.53398199999999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207.53398200000001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2021</v>
      </c>
      <c r="E75" s="165">
        <f t="shared" si="3"/>
        <v>116.90300000000001</v>
      </c>
      <c r="F75" s="83">
        <v>116.90300000000001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116.90300000000001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2022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2021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2022</v>
      </c>
      <c r="E78" s="161">
        <f t="shared" si="6"/>
        <v>7.5561310000000006</v>
      </c>
      <c r="F78" s="83">
        <v>0</v>
      </c>
      <c r="G78" s="162">
        <v>0</v>
      </c>
      <c r="H78" s="125">
        <v>0</v>
      </c>
      <c r="I78" s="125">
        <v>7.5561310000000006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2021</v>
      </c>
      <c r="E79" s="165">
        <f t="shared" si="6"/>
        <v>18.13</v>
      </c>
      <c r="F79" s="83">
        <v>0</v>
      </c>
      <c r="G79" s="166">
        <v>0</v>
      </c>
      <c r="H79" s="167">
        <v>0</v>
      </c>
      <c r="I79" s="167">
        <v>18.13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2022</v>
      </c>
      <c r="E80" s="161">
        <f t="shared" si="6"/>
        <v>85.250456999999997</v>
      </c>
      <c r="F80" s="83">
        <v>85.250456999999997</v>
      </c>
      <c r="G80" s="162">
        <v>0</v>
      </c>
      <c r="H80" s="125">
        <v>0</v>
      </c>
      <c r="I80" s="125">
        <v>0</v>
      </c>
      <c r="J80" s="126">
        <v>0</v>
      </c>
      <c r="K80" s="162">
        <v>85.250456999999997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2021</v>
      </c>
      <c r="E81" s="165">
        <f t="shared" si="6"/>
        <v>103.505</v>
      </c>
      <c r="F81" s="83">
        <v>103.505</v>
      </c>
      <c r="G81" s="166">
        <v>0</v>
      </c>
      <c r="H81" s="167">
        <v>0</v>
      </c>
      <c r="I81" s="167">
        <v>0</v>
      </c>
      <c r="J81" s="168">
        <v>0</v>
      </c>
      <c r="K81" s="166">
        <v>103.505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2022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2021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2022</v>
      </c>
      <c r="E84" s="161">
        <f t="shared" si="6"/>
        <v>77.825450000000004</v>
      </c>
      <c r="F84" s="83">
        <v>0</v>
      </c>
      <c r="G84" s="162">
        <v>0</v>
      </c>
      <c r="H84" s="125">
        <v>0</v>
      </c>
      <c r="I84" s="125">
        <v>0</v>
      </c>
      <c r="J84" s="126">
        <v>77.825450000000004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2021</v>
      </c>
      <c r="E85" s="165">
        <f t="shared" si="6"/>
        <v>81.433999999999997</v>
      </c>
      <c r="F85" s="83">
        <v>0</v>
      </c>
      <c r="G85" s="166">
        <v>0</v>
      </c>
      <c r="H85" s="167">
        <v>0</v>
      </c>
      <c r="I85" s="167">
        <v>0</v>
      </c>
      <c r="J85" s="168">
        <v>81.433999999999997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2022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2021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1. Quartal 2022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1.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2.7801629999999999</v>
      </c>
      <c r="P12" s="125">
        <v>2.7192229999999999</v>
      </c>
      <c r="Q12" s="125">
        <v>5.6182999999999997E-2</v>
      </c>
      <c r="R12" s="125">
        <v>4.7569999999999999E-3</v>
      </c>
      <c r="S12" s="164">
        <v>0</v>
      </c>
      <c r="T12" s="163">
        <f t="shared" ref="T12:T43" si="2">SUM(U12:X12)</f>
        <v>20.814923</v>
      </c>
      <c r="U12" s="125">
        <v>20.676069999999999</v>
      </c>
      <c r="V12" s="125">
        <v>0.12584999999999999</v>
      </c>
      <c r="W12" s="125">
        <v>1.3003000000000001E-2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2021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2.2210000000000001</v>
      </c>
      <c r="P13" s="167">
        <v>2.1579999999999999</v>
      </c>
      <c r="Q13" s="167">
        <v>6.3E-2</v>
      </c>
      <c r="R13" s="167">
        <v>0</v>
      </c>
      <c r="S13" s="170">
        <v>0</v>
      </c>
      <c r="T13" s="169">
        <f t="shared" si="2"/>
        <v>36.131999999999998</v>
      </c>
      <c r="U13" s="167">
        <v>35.988</v>
      </c>
      <c r="V13" s="167">
        <v>0.14399999999999999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0.95403999999999989</v>
      </c>
      <c r="P14" s="125">
        <v>0.89334799999999992</v>
      </c>
      <c r="Q14" s="125">
        <v>5.5935000000000012E-2</v>
      </c>
      <c r="R14" s="125">
        <v>4.7569999999999999E-3</v>
      </c>
      <c r="S14" s="164">
        <v>0</v>
      </c>
      <c r="T14" s="163">
        <f t="shared" si="2"/>
        <v>0.138853</v>
      </c>
      <c r="U14" s="125">
        <v>0</v>
      </c>
      <c r="V14" s="125">
        <v>0.12584999999999999</v>
      </c>
      <c r="W14" s="125">
        <v>1.3003000000000001E-2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2021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2.2210000000000001</v>
      </c>
      <c r="P15" s="167">
        <v>2.1579999999999999</v>
      </c>
      <c r="Q15" s="167">
        <v>6.3E-2</v>
      </c>
      <c r="R15" s="167">
        <v>0</v>
      </c>
      <c r="S15" s="170">
        <v>0</v>
      </c>
      <c r="T15" s="169">
        <f t="shared" si="2"/>
        <v>36.131999999999998</v>
      </c>
      <c r="U15" s="167">
        <v>35.988</v>
      </c>
      <c r="V15" s="167">
        <v>0.14399999999999999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2022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2.4800000000000001E-4</v>
      </c>
      <c r="P16" s="125">
        <v>0</v>
      </c>
      <c r="Q16" s="125">
        <v>2.4800000000000001E-4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2021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2022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2021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2022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2021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2022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2021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2022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2021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2022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1.8258749999999999</v>
      </c>
      <c r="P26" s="125">
        <v>1.8258749999999999</v>
      </c>
      <c r="Q26" s="125">
        <v>0</v>
      </c>
      <c r="R26" s="125">
        <v>0</v>
      </c>
      <c r="S26" s="164">
        <v>0</v>
      </c>
      <c r="T26" s="163">
        <f t="shared" si="2"/>
        <v>20.676069999999999</v>
      </c>
      <c r="U26" s="125">
        <v>20.676069999999999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2021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2022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2021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2022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2021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2022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2021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2022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2021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2022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2021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2022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2021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2022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2021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2022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2021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2022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2021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2022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2021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2022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2021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2022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2021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2022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2021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14" t="s">
        <v>116</v>
      </c>
      <c r="C54" s="123" t="s">
        <v>117</v>
      </c>
      <c r="D54" s="124" t="str">
        <f>$D$12</f>
        <v>Jahr 2022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2021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2022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2021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2022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2021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14" t="s">
        <v>122</v>
      </c>
      <c r="C60" s="123" t="s">
        <v>123</v>
      </c>
      <c r="D60" s="124" t="str">
        <f>$D$12</f>
        <v>Jahr 2022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2021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2022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2021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2022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2021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2022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2021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2022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2021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2022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2021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2022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2021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2022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2021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2022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2021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2022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2021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2022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2021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2022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2021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2022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2021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2022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2021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1. Quartal 2022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1.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2021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2021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2022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2021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2022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2021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2022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2021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2022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2021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2022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2021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2022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2021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2022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2021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2022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2021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2022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2021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2022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2021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2022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2021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2022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2021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2022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2021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2022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2021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2022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2021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2022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2021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2022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2021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2022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2021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2022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2021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2022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2021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2022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2021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2022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2021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2022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2021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2022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2021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2022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2021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2022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2021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2022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2021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2022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2021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2022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2021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2022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2021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2022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2021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2022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2021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2022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2021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2022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2021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2022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2021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2022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2021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2022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2021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2022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2021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2022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2021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2022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2021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2022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2021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2022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2021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2022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2021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2022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2021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2022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2021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2022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2021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2022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2021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2022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2021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2022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2021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2022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2021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2022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2021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2022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2021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2022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2021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2022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2021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2022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2021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2022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2021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2022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2021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2022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2021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2022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2021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2022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2021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2022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2021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2022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2021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2022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2021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2022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2021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2022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2021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2022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2021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2022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2021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2022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2021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2022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2021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2022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2021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2022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2021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2022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2021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2022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2021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2022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2021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2022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2021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2022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2021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2022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2021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2022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2021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2022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2021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2022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2021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2022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2021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2022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2021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2022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2021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2022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2021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2022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2021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2022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2021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2022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2021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2022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2021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2022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2021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2022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2021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2022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2021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2022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2021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2022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2021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2022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2021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2022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2021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2022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2021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2022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2021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2022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2021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2022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2021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2022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2021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2022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2021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2022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2021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2022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2021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2022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2021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2022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2021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2022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2021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2022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2021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2022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2021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2022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2021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2022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2021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2022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2021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2022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2021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2022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2021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2022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2021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2022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2021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2022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2021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2022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2021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2022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2021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2022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2021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2022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2021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2022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2021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2022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2021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2022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2021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2022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2021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2022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2021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2022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2021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2022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2021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2022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2021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2022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2021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2022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2021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2022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2021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2022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2021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2022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2021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2022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2021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2022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2021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2022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2021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2022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2021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2022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2021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2022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2021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2022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2021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2022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2021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2022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2021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2022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2021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2022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2021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2022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2021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2022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2021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2022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2021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2022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2021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2022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2021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2022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2021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2022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2021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2022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2021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2022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2021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2022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2021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2022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2021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2022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2021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2022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2021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2022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2021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2022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2021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2022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2021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2022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2021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2022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2021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2022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2021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2022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2021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2022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2021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2022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2021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2022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2021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2022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2021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2022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2021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2022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2021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2022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2021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2022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2021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2022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2021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2022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2021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2022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2021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2022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2021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2022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2021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2022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2021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2022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2021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2022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2021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2022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2021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2022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2021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2022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2021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2022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2021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2022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2021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2022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2021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2022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2021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2022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2021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2022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2021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2022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2021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2022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2021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2022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2021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2022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2021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2022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2021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2022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2021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2022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2021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2022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2021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2022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2021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2022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2021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2022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2021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2022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2021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2022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2021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2022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2021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2022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2021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2022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2021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2022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2021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2022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2021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2022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2021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2022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2021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347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1. Quartal 2022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1.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2022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2021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2022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2021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2022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2021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2022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2021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2022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2021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2022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2021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2022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2021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2022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2021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2022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2021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2022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2021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2022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2021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2022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2021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2022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2021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2022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2021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2022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2021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2022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2021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2022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2021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2022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2021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2022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2021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2022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2021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2022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2021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2022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2021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2022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2021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2022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2021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2022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2021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2022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2021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2022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2021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2022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2021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2022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2021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2022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2021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2022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2021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2022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2021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2022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2021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2022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2021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2022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2021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2022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2021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2022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2021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2022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2021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2022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2021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2022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2021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2022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2021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2022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2021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2022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2021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2022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2021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2022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2021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2022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2021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2022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2021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2022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2021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2022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2021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2022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2021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2022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2021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2022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2021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2022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2021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2022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2021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2022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2021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2022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2021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2022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2021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2022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2021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2022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2021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2022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2021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2022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2021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2022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2021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2022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2021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2022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2021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2022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2021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2022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2021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2022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2021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2022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2021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2022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2021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2022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2021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2022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2021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2022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2021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2022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2021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2022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2021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2022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2021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2022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2021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2022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2021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2022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2021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2022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2021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2022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2021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2022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2021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2022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2021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2022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2021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2022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2021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2022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2021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2022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2021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2022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2021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2022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2021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2022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2021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2022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2021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2022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2021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2022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2021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2022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2021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2022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2021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2022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2021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2022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2021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2022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2021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2022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2021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2022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2021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2022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2021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2022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2021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2022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2021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2022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2021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2022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2021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2022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2021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2022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2021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2022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2021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2022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2021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2022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2021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2022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2021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2022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2021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2022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2021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2022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2021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2022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2021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2022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2021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2022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2021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2022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2021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2022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2021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2022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2021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2022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2021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2022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2021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2022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2021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2022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2021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2022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2021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2022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2021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2022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2021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2022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2021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2022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2021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2022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2021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2022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2021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2022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2021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2022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2021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2022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2021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2022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2021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2022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2021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2022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2021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2022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2021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2022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2021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2022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2021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2022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2021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2022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2021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2022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2021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2022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2021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2022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2021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2022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2021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2022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2021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2022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2021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2022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2021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2022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2021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2022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2021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2022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2021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2022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2021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2022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2021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2022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2021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2022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2021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2022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2021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2022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2021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2022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2021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2022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2021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2022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2021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2022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2021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2022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2021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2022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2021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2022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2021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2022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2021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2022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2021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2022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2021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2022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2021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2022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2021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2022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2021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2022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2021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2022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2021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2022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2021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2022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2021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2022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2021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2022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2021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2022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2021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2022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2021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2022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2021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2022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2021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2022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2021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2022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2021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2022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2021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2022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2021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2022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2021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2022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2021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2022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2021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2022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2021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2022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2021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2022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2021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2022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2021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2022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2021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2022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2021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2022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2021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2022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2021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2022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2021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2022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2021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2022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2021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2022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2021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2022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2021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2022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2021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2022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2021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2022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2021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2022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2021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2022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2021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2022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2021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2022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2021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2022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2021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2022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2021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2022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2021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2022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2021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2022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2022</v>
      </c>
      <c r="E13" s="163">
        <v>359</v>
      </c>
      <c r="F13" s="125">
        <v>0</v>
      </c>
      <c r="G13" s="125">
        <v>0</v>
      </c>
      <c r="H13" s="125">
        <v>0</v>
      </c>
      <c r="I13" s="164">
        <v>359</v>
      </c>
    </row>
    <row r="14" spans="1:9" ht="12.75" customHeight="1" x14ac:dyDescent="0.2">
      <c r="B14" s="216"/>
      <c r="C14" s="81"/>
      <c r="D14" s="81" t="str">
        <f>"Jahr "&amp;(AktJahr-1)</f>
        <v>Jahr 2021</v>
      </c>
      <c r="E14" s="169">
        <v>359</v>
      </c>
      <c r="F14" s="167">
        <v>0</v>
      </c>
      <c r="G14" s="167">
        <v>0</v>
      </c>
      <c r="H14" s="167">
        <v>0</v>
      </c>
      <c r="I14" s="170">
        <v>359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2022</v>
      </c>
      <c r="E15" s="163">
        <v>329</v>
      </c>
      <c r="F15" s="125">
        <v>0</v>
      </c>
      <c r="G15" s="125">
        <v>0</v>
      </c>
      <c r="H15" s="125">
        <v>0</v>
      </c>
      <c r="I15" s="164">
        <v>329</v>
      </c>
    </row>
    <row r="16" spans="1:9" ht="12.75" customHeight="1" x14ac:dyDescent="0.2">
      <c r="B16" s="216"/>
      <c r="C16" s="81"/>
      <c r="D16" s="81" t="str">
        <f>$D$14</f>
        <v>Jahr 2021</v>
      </c>
      <c r="E16" s="169">
        <v>329</v>
      </c>
      <c r="F16" s="167">
        <v>0</v>
      </c>
      <c r="G16" s="167">
        <v>0</v>
      </c>
      <c r="H16" s="167">
        <v>0</v>
      </c>
      <c r="I16" s="170">
        <v>329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2022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2021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2022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2021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2022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2021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2022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2021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2022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2021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2022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2021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2022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2021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2022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2021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2022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2021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2022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2021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2022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2021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2022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2021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2022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2021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2022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2021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2022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2021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2022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2021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2022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2021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2022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2021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2022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2021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2022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2021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2022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2021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2022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2021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2022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2021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2022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2021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2022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2021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2022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2021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2022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2021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2022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2021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2022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2021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2022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2021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2022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2021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2022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2021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2022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2021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2022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2021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2022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2021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2022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2021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Lauber, Sven</cp:lastModifiedBy>
  <cp:revision>41</cp:revision>
  <cp:lastPrinted>2015-06-07T11:22:37Z</cp:lastPrinted>
  <dcterms:created xsi:type="dcterms:W3CDTF">2004-12-14T14:06:41Z</dcterms:created>
  <dcterms:modified xsi:type="dcterms:W3CDTF">2022-04-26T12:20:12Z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3fb47666-a920-451b-9edd-f42b10325c54</vt:lpwstr>
  </property>
</Properties>
</file>